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tabRatio="679" activeTab="4"/>
  </bookViews>
  <sheets>
    <sheet name="индикаторы таб 6" sheetId="2" r:id="rId1"/>
    <sheet name="сведения о степ. вып-я таб 7" sheetId="4" r:id="rId2"/>
    <sheet name="рес обеспеч таб 8" sheetId="6" r:id="rId3"/>
    <sheet name="достиж знач показат таб 9" sheetId="8" r:id="rId4"/>
    <sheet name="Аналитическая" sheetId="11" r:id="rId5"/>
  </sheets>
  <definedNames>
    <definedName name="_xlnm.Print_Titles" localSheetId="0">'индикаторы таб 6'!$3:$6</definedName>
    <definedName name="_xlnm.Print_Titles" localSheetId="2">'рес обеспеч таб 8'!$4:$5</definedName>
    <definedName name="_xlnm.Print_Titles" localSheetId="1">'сведения о степ. вып-я таб 7'!$4:$5</definedName>
    <definedName name="кп" localSheetId="1">#REF!</definedName>
    <definedName name="кп">#REF!</definedName>
    <definedName name="_xlnm.Print_Area" localSheetId="0">'индикаторы таб 6'!$A$1:$H$26</definedName>
    <definedName name="_xlnm.Print_Area" localSheetId="2">'рес обеспеч таб 8'!$A$1:$F$98</definedName>
    <definedName name="_xlnm.Print_Area" localSheetId="1">'сведения о степ. вып-я таб 7'!$A$1:$J$29</definedName>
    <definedName name="округлить" localSheetId="2">#REF!</definedName>
    <definedName name="округлить" localSheetId="1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D64" i="6" l="1"/>
  <c r="D67" i="6"/>
  <c r="F22" i="6" l="1"/>
  <c r="F20" i="6" s="1"/>
  <c r="E22" i="6"/>
  <c r="E20" i="6" s="1"/>
  <c r="F25" i="6"/>
  <c r="E25" i="6"/>
  <c r="D11" i="6"/>
  <c r="D8" i="6"/>
  <c r="F13" i="6"/>
  <c r="D13" i="6"/>
  <c r="D20" i="6"/>
  <c r="F27" i="6"/>
  <c r="E27" i="6"/>
  <c r="D27" i="6"/>
  <c r="F34" i="6"/>
  <c r="E34" i="6"/>
  <c r="D34" i="6"/>
  <c r="F41" i="6"/>
  <c r="E41" i="6"/>
  <c r="D41" i="6"/>
  <c r="F48" i="6"/>
  <c r="E48" i="6"/>
  <c r="D48" i="6"/>
  <c r="F55" i="6"/>
  <c r="E55" i="6"/>
  <c r="D55" i="6"/>
  <c r="F62" i="6"/>
  <c r="E62" i="6"/>
  <c r="D62" i="6"/>
  <c r="D77" i="6"/>
  <c r="D84" i="6"/>
  <c r="E15" i="6"/>
  <c r="E13" i="6" s="1"/>
  <c r="D6" i="6" l="1"/>
  <c r="E11" i="6" l="1"/>
  <c r="F11" i="6"/>
  <c r="F69" i="6" l="1"/>
  <c r="F71" i="6"/>
  <c r="E71" i="6"/>
  <c r="F91" i="6"/>
  <c r="F93" i="6"/>
  <c r="E91" i="6"/>
  <c r="E86" i="6" l="1"/>
  <c r="E84" i="6" s="1"/>
  <c r="F86" i="6"/>
  <c r="F84" i="6" s="1"/>
  <c r="E69" i="6"/>
  <c r="E77" i="6"/>
  <c r="E93" i="6"/>
  <c r="E6" i="6" l="1"/>
  <c r="F8" i="6"/>
  <c r="F77" i="6"/>
  <c r="F6" i="6" s="1"/>
  <c r="E8" i="6"/>
</calcChain>
</file>

<file path=xl/sharedStrings.xml><?xml version="1.0" encoding="utf-8"?>
<sst xmlns="http://schemas.openxmlformats.org/spreadsheetml/2006/main" count="340" uniqueCount="195">
  <si>
    <t xml:space="preserve">Сведения о достижении значений целевых показателей (индикаторов) </t>
  </si>
  <si>
    <t>№ п/п</t>
  </si>
  <si>
    <t>Ед. измерения</t>
  </si>
  <si>
    <t>%</t>
  </si>
  <si>
    <t>Статус</t>
  </si>
  <si>
    <t>Источник финансирования</t>
  </si>
  <si>
    <t>Муниципальная программа</t>
  </si>
  <si>
    <t>Всего</t>
  </si>
  <si>
    <t>Средства от приносящей доход деятельности</t>
  </si>
  <si>
    <t xml:space="preserve">Наименование целевого показателя (индикатора) </t>
  </si>
  <si>
    <t>Отчетный год</t>
  </si>
  <si>
    <t>Обоснование отклонений значений целевого показателя (индикаторы) на отчётную дату (при наличии)</t>
  </si>
  <si>
    <t>Результаты</t>
  </si>
  <si>
    <t>Плановый срок</t>
  </si>
  <si>
    <t>Фактический срок</t>
  </si>
  <si>
    <t>Проблемы, возникшие в ходе реализации мероприятия</t>
  </si>
  <si>
    <t>запланированные</t>
  </si>
  <si>
    <t>достигнутые</t>
  </si>
  <si>
    <t>начала реализации</t>
  </si>
  <si>
    <t>окончания реализации</t>
  </si>
  <si>
    <t>Таблица 6</t>
  </si>
  <si>
    <t>в том числе:</t>
  </si>
  <si>
    <t>Бюджет МО ГО "Усинск", из них за счет средств:</t>
  </si>
  <si>
    <t>Федерального бюджета</t>
  </si>
  <si>
    <t>Республиканского бюджета РК</t>
  </si>
  <si>
    <t>Местного бюджета</t>
  </si>
  <si>
    <t>Юридических лиц</t>
  </si>
  <si>
    <t>№п/п</t>
  </si>
  <si>
    <t>Задача 1. Обеспечение деятельности учреждений, осуществляющих физкультурно-спортивную работу с населением</t>
  </si>
  <si>
    <t xml:space="preserve">Обеспеченность спортивными сооружениями  </t>
  </si>
  <si>
    <t xml:space="preserve">Единовременная пропускная способность спортивных сооружений </t>
  </si>
  <si>
    <t>Задача 2. Пропаганда и популяризация физической культуры и спорта среди жителей муниципального образования</t>
  </si>
  <si>
    <t>Количество размещенных в средствах массовой информации  материалов, направленных на  популяризацию здорового образа жизни, физической культуры и спорта среди населения</t>
  </si>
  <si>
    <t>единиц</t>
  </si>
  <si>
    <t>Задача 3. Вовлечение всех категорий населения муниципального образования в массовые физкультурные и спортивные мероприятия
оптимизация имущественного комплекса и осуществление контроля за правомерностью использования и обеспечения.</t>
  </si>
  <si>
    <t xml:space="preserve">Доля населения, систематически занимающегося физической культурой и спортом </t>
  </si>
  <si>
    <t>процент</t>
  </si>
  <si>
    <t>Количество участников массовых физкультурно-спортивных мероприятий среди различных групп и категорий населения</t>
  </si>
  <si>
    <t>человек</t>
  </si>
  <si>
    <t>Доля инвалидов и лиц с ограниченными возможностями здоровья, занимающихся физической культурой и спортом к общей численности данной категории населения</t>
  </si>
  <si>
    <t>Задача 5. Обеспечение реализации муниципальной программы</t>
  </si>
  <si>
    <t>Удельный вес реализованных мероприятий муниципальной программы  «Развитие физической культуры и спорта»</t>
  </si>
  <si>
    <t>Задача 6. Реализация проекта "Народный бюджет" на территории МО ГО "Усинск"</t>
  </si>
  <si>
    <t>Доля реализованных народных проектов</t>
  </si>
  <si>
    <t xml:space="preserve">Задача 7. Создание безопасных условий в учреждениях физкультурно-спортивной направленности </t>
  </si>
  <si>
    <t>Доля муниципальных учреждений, оснащенных системами безопасности, по отношению к общему количеству муниципальных учреждений с массовым пребыванием людей</t>
  </si>
  <si>
    <t>Задача 8. Обустройство и закупка спортивно-технологического оборудования для создания малых спортивных площадок</t>
  </si>
  <si>
    <t>Доля граждан, 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сдаче нормативов ВФСК «ГТО»</t>
  </si>
  <si>
    <t>Руководитель Якимов Н.А.</t>
  </si>
  <si>
    <t>Выполнение физкультурно-спортивными учреждениями муниципальных услуг (выполнение работ) в полном объеме</t>
  </si>
  <si>
    <t>Основное мероприятие 2. Укрепление материально-технической базы учреждений физкультурно-спортивной направленности</t>
  </si>
  <si>
    <t>Руководитель Ю.А.Орлов</t>
  </si>
  <si>
    <t>Мероприятие не реализуется, так как средства не запланированы</t>
  </si>
  <si>
    <t>Мероприятие 2.3. Ремонт  в муниципальных учреждениях физкультурно-спортивной направленности</t>
  </si>
  <si>
    <t>Мероприятие 2.5. Содержание и обслуживание освещенных лыжных трасс в д. Захарвань , с. Щельябож, д.Денисовка и с. Мутный Материк</t>
  </si>
  <si>
    <t>Содержание и обслуживание четырех освещенных лыжных трасс</t>
  </si>
  <si>
    <t>Основное мероприятие 3. Пропаганда и популяризация физической культуры и спорта среди жителей муниципального образования</t>
  </si>
  <si>
    <t>Основное мероприятие 4. Организация, проведение официальных физкультурно-оздоровительных и спортивных мероприятий для населения</t>
  </si>
  <si>
    <t>Мероприятие 4.1. Организация и проведение городских спортивно-массовых мероприятий (чемпионаты и первенства города по видам спорта, городские этапы всероссийских мероприятий: "Кросс нации", "Лыжня России", "Российский азимут" и проведение праздничного мероприятия ко дню города)</t>
  </si>
  <si>
    <t>Организация и проведение городских спортивно-массовых мероприятий</t>
  </si>
  <si>
    <t>Мероприятие 4.2. Организация участия спортсменов города в республиканских и всероссийских соревнованиях различного уровня</t>
  </si>
  <si>
    <t>Мероприятие 4.3. Организация и проведение массовых и физкультурно-спортивных мероприятий среди учащихся общеобразовательных школ (проведение спартакиады учащихся сельских общеобразовательных учреждений)</t>
  </si>
  <si>
    <t>Организация и проведение массовых и физкультурно-спортивных мероприятий среди учащихся общеобразовательных школ (проведение спартакиады учащихся сельских общеобразовательных учреждений)</t>
  </si>
  <si>
    <t>Мероприятие не реализуется, т.к. средства не запланированы</t>
  </si>
  <si>
    <t>Мероприятие 4.4.Организация и проведение городского конкурса "Спортивный Усинск" ("Спортивная гордость Усинска"</t>
  </si>
  <si>
    <t>Организация и проведение городского конкурса "Спортивный Усинск" ("Спортивная гордость Усинска"</t>
  </si>
  <si>
    <t>Мероприятие 4.5. Организация учебно-тренировочных сборов</t>
  </si>
  <si>
    <t>Основное мероприятие 5. Развитие адаптивной физической культуры и адаптивного спорта</t>
  </si>
  <si>
    <t>Мероприятие 5.1. Организация и проведение  физкультурных и спортивных мероприятий среди инвалидов.</t>
  </si>
  <si>
    <t xml:space="preserve"> Организация и проведение  физкультурных и спортивных мероприятий среди инвалидов (грамоты, кубки, медали, и т.д.)</t>
  </si>
  <si>
    <t>Мероприятие 5.2. Участие инвалидов и лиц с ограниченными возможностями в республиканских и всероссийских физкультурных и спортивных мероприятиях</t>
  </si>
  <si>
    <t>Мероприятие 5.3. Обеспечение спортинвентарем и спортивной одеждой спортсменов с ограниченными возможностями здоровья, выезжающих на республиканские и всероссийские соревнования</t>
  </si>
  <si>
    <t xml:space="preserve"> Обеспечение спортинвентарем и спортивной одеждой спортсменов с ограниченными возможностями здоровья, выезжающих на республиканские и всероссийские соревнования</t>
  </si>
  <si>
    <t>Мероприятие 5.4. Организация учебно-тренировочных сборов (АФК)</t>
  </si>
  <si>
    <t>Организация учебно-тренировочных сборов (АФК)</t>
  </si>
  <si>
    <t>Мероприятие не реализуется, так как не заложены средства</t>
  </si>
  <si>
    <t>Мероприятие 5.5. Ремонт тренажерного зала (АФК)</t>
  </si>
  <si>
    <t>Ремонт тренажерного зала АФК</t>
  </si>
  <si>
    <t xml:space="preserve">Основное мероприятие 6. Руководство и управление в сфере установленных     
функций органов администрации в части финансового обеспечения деятельности аппарата Управления физической культуры и спорта АМО «Усинск» 
</t>
  </si>
  <si>
    <t xml:space="preserve">Содержание аппарата Управления </t>
  </si>
  <si>
    <t xml:space="preserve">Муниципальная программа 
«Развитие физической культуры и спорта"
</t>
  </si>
  <si>
    <t xml:space="preserve">Оказание муниципальных услуг (выполнение работ) учреждениями физкультурно-спортивной направленности </t>
  </si>
  <si>
    <t>Пропаганда и популяризация физической культуры и спорта среди жителей муниципального образования</t>
  </si>
  <si>
    <t>Организация, проведение официальных физкультурно-оздоровительных и спортивных мероприятий для населения</t>
  </si>
  <si>
    <t>Развитие адаптивной физической культуры и адаптивного спорта</t>
  </si>
  <si>
    <t xml:space="preserve">Руководство и управление в сфере установленных     
функций органов администрации в части финансового обеспечения деятельности аппарата Управления физической культуры и спорта АМО «Усинск» 
</t>
  </si>
  <si>
    <t xml:space="preserve">Обеспечение предоставления гарантий и компенсаций </t>
  </si>
  <si>
    <t>Реализация отдельных мероприятий регионального проекта "Спорт-норма жизни" в части оснащения объектов спортивной инфраструктуры  спортивно-технологическим оборудованием</t>
  </si>
  <si>
    <t xml:space="preserve">Ремонт учебной ванны городского плавательного бассейна </t>
  </si>
  <si>
    <t>Основное мероприятие 1</t>
  </si>
  <si>
    <t xml:space="preserve">Основное мероприятие 2.
</t>
  </si>
  <si>
    <t>Укрепление материально-технической базы учреждений физкультурно-спортивной направленности</t>
  </si>
  <si>
    <t>Основное мероприятие 3</t>
  </si>
  <si>
    <t>Основные мероприятия 4</t>
  </si>
  <si>
    <t>Основное мероприятие 5</t>
  </si>
  <si>
    <t>Основное мероприятие 6</t>
  </si>
  <si>
    <t>Основное мероприятие 7</t>
  </si>
  <si>
    <t>Основное мероприятие 8</t>
  </si>
  <si>
    <t>Основное мероприятие 11</t>
  </si>
  <si>
    <t>Основное мероприятие 14</t>
  </si>
  <si>
    <t>Наименование основного мероприятия муниципальной программы</t>
  </si>
  <si>
    <t>Показатель результата использования субсидии &lt;2&gt;</t>
  </si>
  <si>
    <t>Наименование показателя ед. изм.</t>
  </si>
  <si>
    <t>План</t>
  </si>
  <si>
    <t>Факт</t>
  </si>
  <si>
    <t>Сведения о достижении значений показателей результатов использования субсидий, предоставляемых из республиканского бюджета Республики Коми</t>
  </si>
  <si>
    <t>Наименование субсидии</t>
  </si>
  <si>
    <t>Результат использования субсидии</t>
  </si>
  <si>
    <t>Основное мероприятие 8. Реализация проекта «Народный бюджет» на территории МО ГО  «Усинск»  в сфере физической культуры и спорта</t>
  </si>
  <si>
    <t>Количество реализованных народных проектов в сфере физической культуры и спорта в год</t>
  </si>
  <si>
    <t>Единица</t>
  </si>
  <si>
    <t xml:space="preserve"> Единиц</t>
  </si>
  <si>
    <t>Единиц</t>
  </si>
  <si>
    <t>чел.</t>
  </si>
  <si>
    <t>Направленность</t>
  </si>
  <si>
    <t>Значения целевых показателей (индикаторов) муниципальной программы, подпрограммы муниципальной программы</t>
  </si>
  <si>
    <t>план</t>
  </si>
  <si>
    <t xml:space="preserve">факт </t>
  </si>
  <si>
    <t>факт 2021 год</t>
  </si>
  <si>
    <t>­</t>
  </si>
  <si>
    <t>Доля обучающихся, систематически занимающихся физической культурой и спортом, в общей численности обучающихся</t>
  </si>
  <si>
    <t>Таблица 7</t>
  </si>
  <si>
    <t xml:space="preserve">Сведения о степени выполнения основных мероприятий (мероприятий), входящих в состав подпрограмм
муниципальной программы
"Развитие физической культуры и спорта" за 2022 год
</t>
  </si>
  <si>
    <t xml:space="preserve">Наименование основного мероприятия,программы </t>
  </si>
  <si>
    <t>Ответственный исполнитель</t>
  </si>
  <si>
    <t xml:space="preserve">Основное мероприятие 1. Оказание муниципальных услуг (выполнение работ) учреждениями физкультурно-спортивной направленности </t>
  </si>
  <si>
    <t>Ремонт  в муниципальных учреждениях физической  культуры и спорта</t>
  </si>
  <si>
    <t>Укрепление материально-технической базы учреждений</t>
  </si>
  <si>
    <t>Количество публикаций, пропагандирующих здоровый образ жизни в 2022 г - 250 ед.</t>
  </si>
  <si>
    <t>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</si>
  <si>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>Мероприятие 8.3.Обустройство спортивной площадки</t>
  </si>
  <si>
    <t>Основное мероприятие 15. Реализация отдельных мероприятий регионального проекта "Спорт - норма жизни" в части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</si>
  <si>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Основное мероприятие 16. Приобретение и установка уличных тренажеров в д. Акись </t>
  </si>
  <si>
    <t>Информация о ресурсном обеспечении реализации муниципальной программы 
"Развитие физической культуры и спорта" за счет всех источников финансирования за 2022 год</t>
  </si>
  <si>
    <t xml:space="preserve">Достигнуты.Содержание аппарата Управления </t>
  </si>
  <si>
    <t>Наименование муниципальной программы, подпрограммыП, основного мероприятия</t>
  </si>
  <si>
    <t>Утверждено в бюджете на 1 января 2022 года, тыс.руб.</t>
  </si>
  <si>
    <t>Сводная бюджетная роспись на отчетную дату, тыс.руб.</t>
  </si>
  <si>
    <t>Кассовые расходы, тыс.руб.</t>
  </si>
  <si>
    <t>таблица 9</t>
  </si>
  <si>
    <t>Внебюджетные источники</t>
  </si>
  <si>
    <t>Реализация отдельных мероприятий регионального проекта "Спорт - норма жизни" в части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</si>
  <si>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Основное мероприятие 15</t>
  </si>
  <si>
    <t>Основное мероприятие 16</t>
  </si>
  <si>
    <t xml:space="preserve">Приобретение и установка уличных тренажеров в д. Акись </t>
  </si>
  <si>
    <t xml:space="preserve">Субсидия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</t>
  </si>
  <si>
    <t>Организациям, осуществляющим подготовку спортивного резерва для спортивных сборных команд, в том числе спортивных сборных команд Российской Федерации, оказана государственная поддержка</t>
  </si>
  <si>
    <t xml:space="preserve">Иной межбюджетный трансферт на укрепление материально-технической базы организаций физкультурно-спортивной направленности в Республике Коми </t>
  </si>
  <si>
    <t>Количество спортивных объектов, на которых выполнены мероприятия по укреплению материально-технической базы в текущем финансовом году</t>
  </si>
  <si>
    <r>
      <t xml:space="preserve">Основное мероприятие 2. </t>
    </r>
    <r>
      <rPr>
        <sz val="12"/>
        <color rgb="FF000000"/>
        <rFont val="Times New Roman"/>
        <family val="1"/>
        <charset val="204"/>
      </rPr>
      <t>Укрепление материально-технической базы учреждений физкультурно-спортивной направленности</t>
    </r>
  </si>
  <si>
    <t>Субсидия на реализацию народных проектов в сфере физической культуры и спорта, прошедших отбор в рамках проекта «Народный бюджет»</t>
  </si>
  <si>
    <t>Достигнуты. Обустроена спортивная площадка МБУ "СШ №2" г.Усинска</t>
  </si>
  <si>
    <t>Достигнуты. Приобретено спортивное оборудование и инвентарь для качественной реализации программы спортивной подготовки по виду спорта – бокс, культивируемый на базе МБУ «Спортивная школа» г. Усинска (КСК).</t>
  </si>
  <si>
    <t>Руководитель администрации  с.Усть-Лыжа Беляев А.В.</t>
  </si>
  <si>
    <t>Достигнуты. Приобретены и установлены уличные тренажеры в с.Акись</t>
  </si>
  <si>
    <t>нет</t>
  </si>
  <si>
    <t>Достигнуты. В МБУ "СШ" г.Усинска: 1)выполнен демонтаж конструкций стен и перекрытия, ремонт стен и перекрытия пристроенного здания гаража к зданию МБУ "СШ" 2)проведены работы по укреплению стены зала художественной гимнастики 3) проведен аукцион на ремонт кровли МБУ "СШ" г.Усинска.   В МБУ "СШ №2" г. Усинска выполнен ремонт потолка.</t>
  </si>
  <si>
    <t>Достигнуты.Лыжные трассы в д. Захарвань , с. Щельябож, д.Денисовка и с. Мутный Материк обслужены и освещены.</t>
  </si>
  <si>
    <t xml:space="preserve">нет </t>
  </si>
  <si>
    <t>Организация участия спортсменов города в республиканских и всероссийских соревнованиях различного уровня</t>
  </si>
  <si>
    <t>Организация учебно- тренировочных сборов спортсменов МБУ "СШ №1" г. Усинска</t>
  </si>
  <si>
    <t>Достигнуты. Организованы учебно- тренировочные сборы  для спортсменов отделения "Баскетбол" МБУ "СШ №1" г. Усинска</t>
  </si>
  <si>
    <t>Участие инвалидов и лиц с ограниченными возможностями в республиканских и всероссийских физкультурных и спортивных мероприятиях</t>
  </si>
  <si>
    <t>Достигнуты. 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</si>
  <si>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>Достигнуты. Организовано  участие спортсменов в республиканских  и всероссийских соревнованиях различного уровня  и УТС.</t>
  </si>
  <si>
    <t>Достигнуты. Предоставлен льготный проезд  и возмещение расходов связанных с переездом работников</t>
  </si>
  <si>
    <t>Обустройство спортивной площадки</t>
  </si>
  <si>
    <t xml:space="preserve">Достигнуты. Обустроена спортивная площадка </t>
  </si>
  <si>
    <t>Приобретение и установка уличных тренажеров в д.Акись.</t>
  </si>
  <si>
    <t>Приобретение спортивного оборудования и инвентаря для качественной реализации программы спортивной подготовки по виду спорта – бокс, культивируемый на базе МБУ «Спортивная школа» г. Усинска (КСК).</t>
  </si>
  <si>
    <t xml:space="preserve">Основное мероприятие 8. Реализация народных проектов в сфере физической культуры и спорта, прошедших отбор в рамках проекта  «Народный бюджет» 
</t>
  </si>
  <si>
    <t xml:space="preserve">Реализация народных проектов в сфере физической культуры и спорта, прошедших отбор в рамках проекта  «Народный бюджет» 
</t>
  </si>
  <si>
    <t xml:space="preserve">Достигнуты. Физкультурно-спортивными учреждениями выполнены муниципальный услуги (работы) в соответствии с муниципальными заданиями. </t>
  </si>
  <si>
    <t xml:space="preserve"> </t>
  </si>
  <si>
    <t>Достигнуты. Размещено 573 материалов, направленных на популяризацию здорового образа жизни, физической культуры и спорта среди населения.</t>
  </si>
  <si>
    <t xml:space="preserve">Достигнуты.Организовано участие спортсменов в 5 республиканских  соревнованиях </t>
  </si>
  <si>
    <t xml:space="preserve">Основное мероприятие 7. Обеспечение предоставления гарантий и компенсаций </t>
  </si>
  <si>
    <t>Предоставлен льготный проезд и возмещение расходов связанных с переездом работников</t>
  </si>
  <si>
    <t>Показатель перевыполнен в связи с активной агитацией населения по внедрению комплекса ВФСК ГТО на территории муниципального образования, а также привлечения градообразующих предприятий, общеобразовательных, дошкольных, средних и высших учебных заведений, лиц с ограниченными возможностями здоровья.</t>
  </si>
  <si>
    <t>Показатель перевыполнен в связи с
увеличением количества работающего населения,
привлеченных к занятиям физической культурой и спортом,  и общим уменьшением численности населения.</t>
  </si>
  <si>
    <t>Показатель перевыполнен в связи с введением в эксплуатацию новых объектов спорта  (спортивные площадки), а также с уменьшением численности населения по муниципальному образованию</t>
  </si>
  <si>
    <t>В связи с увеличением количества объектов спорта (спортивные площадки)</t>
  </si>
  <si>
    <t>Показатель перевыполнен связи с
увеличением количества работающего населения,
привлеченных к занятиям физической культурой и спортом,  и общим уменьшением численности населения.</t>
  </si>
  <si>
    <t xml:space="preserve">Задача 4. Развитие инфраструктуры физической культуры и спорта города для лиц с ограниченными возможностями здоровья и инвалидов сохранности муниципальной собственности
</t>
  </si>
  <si>
    <t>Показатель перевыполнен за счет увеличения количества проводимых мероприятий.</t>
  </si>
  <si>
    <t>Показатель перевыполнен  в связи с активной работой направленной на информирование населения о предстоящих мероприятиях и их итогах, а также дополнительных информационных материалов.</t>
  </si>
  <si>
    <t>Показатель перевыполнен в связи с увеличением колличества занимающихся</t>
  </si>
  <si>
    <t>Достигнуты. Укрепление материально- технической базы</t>
  </si>
  <si>
    <t xml:space="preserve">Достигнуты.Организовано участие спортсменов в 86 республиканских и всероссийских соревнованиях </t>
  </si>
  <si>
    <t>Таблица 8</t>
  </si>
  <si>
    <t>вниз</t>
  </si>
  <si>
    <t>Без динамики</t>
  </si>
  <si>
    <t>↓</t>
  </si>
  <si>
    <t>Данный показатель введен в Программу в июне 2022 года. Показатель перевыполнен в связи с открытием новых спортивных клубов.</t>
  </si>
  <si>
    <t xml:space="preserve">Пояснительная записка
о ходе реализации и оценке эффективности реализации муниципальной программы   «Развитие физической культуры и спорта» за 2022  год.
Основная цель и задачи муниципальной программы «Развитие физической культуры и спорта» (далее  Программа) соответствуют приоритетам, целям и основным направлениям социально-экономического развития в области физической культуры и спорта МО ГО «Усинск», установленным стратегическими документами на уровне Российской Федерации, Республики Коми, муниципального образования городского округа «Усинск».
Целью Программы является совершенствование системы физической культуры и спорта и развитие спорта высших достижений. Для достижения поставленной цели муниципальной программы в 2022 году реализовывались следующие задачи:
1. Задача 1.«Обеспечение деятельности учреждений, осуществляющих физкультурно-спортивную работу с населением».
В рамках основного мероприятия «Оказание муниципальных услуг (выполнение работ) учреждениями физкультурно-спортивной направленности» в 2022 году физкультурно-спортивными учреждениями оказаны муниципальные услуги (выполнены работы): в спортивных школах МО ГО «Усинск» - 2 221 спортсменам, в соответствии с муниципальными заданиями. Объем выделенных средств на обеспечение мероприятий по оказанию муниципальной услуги в 2022 году составил 169 183,80 тыс. руб., процент освоения средств составляет 100% (расходы включают содержание подведомственных учреждений – заработная плата, коммунальные расходы, и иные затраты, обеспечивающие функционирование учреждений спорта). 
Объем бюджетных ассигнований по основному мероприятию «Укрепление материально-технической базы учреждений физкультурно-спортивной направленности» составляет 4 864,30 тыс. руб. На данные средства в МБУ «СШ» г. Усинска: 1)выполнен демонтаж конструкций стен и перекрытия, ремонт стен и перекрытия пристроенного здания гаража к зданию МБУ «СШ» 2)проведены работы по укреплению стены зала художественной гимнастики 3) проведен аукцион на ремонт кровли МБУ «СШ» г. Усинска. В МБУ «СШ №2» г. Усинска выполнен ремонт потолка.  Освоение -100%.
В рамках реализации отдельных мероприятий регионального проекта «Спорт - норма жизни» в части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приобретено спортивное оборудование и инвентарь для качественной реализации программы спортивной подготовки по виду спорта – бокс, культивируемый на базе МБУ «Спортивная школа» г. Усинска. Общая стоимость проекта составляет – 202,4 тыс. руб., из них  141,7 тыс. руб.- средства республиканского бюджета, 60,7  тыс. руб.- средства местного бюджета.
Процент освоения средств составляет 100%.
2. Задача 2. «Пропаганда и популяризация физической культуры и спорта среди жителей муниципального образования».
 МАУ «ЦСМ г. Усинска» размещено 573 материала, направленного на популяризацию здорового образа жизни, физической культуры и спорта среди населения.
3. Задача 3. «Вовлечение всех категорий населения муниципального образования в массовые физкультурные и спортивные  мероприятия».
В 2022 году было организовано участие спортсменов в 86 республиканских  соревнованиях. Организованы учебно- тренировочные сборы  для спортсменов отделения «Баскетбол»  МБУ «СШ №1» г. Усинска.
Объем бюджетных ассигнований по основному мероприятию «Организация и проведение спортивных мероприятий» муниципальной программы  составляет 2 980,4 тыс. руб. Освоение 100%
4. Задача 4. «Развитие инфраструктуры физической культуры и спорта города для лиц с ограниченными возможностями здоровья и инвалидов».
Управлением физической культуры и спорта АМО ГО «Усинск» реализуются меры по развитию адаптивной физической культуры и спорта лиц с ограниченными возможностями здоровья. В МБУ «СШ №1» г. Усинска функционируют спортивно – оздоровительные группы по плаванию для детей с ограниченными возможностями здоровья. Также в МБУ «СШ» г. Усинска и в МБУ «СШ №1» г. Усинска для лиц с ограниченными возможностями здоровья выделено время для свободных занятий плаванием, в тренажерном зале и игровом зале. 
Объем выделенных средств на развитие адаптивной физической культуры и адаптивного спорта в 2022 году составил 105,4 тыс. руб. Туда вошли расходы на участие инвалидов и лиц с ограниченными возможностями в республиканских физкультурных и спортивных мероприятиях. Освоение 100%.
5. Задача 5. «Обеспечение реализации муниципальной программы».
 В данной задаче заложены средства на содержание аппарата управления, а так же на предоставление льготного проезда  и возмещение расходов связанных с переездом работников.  Освоение 99,9%.
6. Задача 6. «Реализация проекта «Народный бюджет» на территории МО ГО «Усинск»
Объем выделенных средств на обеспечение мероприятия  666,67 тыс. руб. В процессе реализации проекта обустроена спортивная площадка МБУ "СШ №2" г. Усинска Процент освоения средств составляет 100%.
7. Задача 8. «Обустройство и закупка спортивно-технологического оборудования для создания малых спортивных площадок».
В рамках основного мероприятия  «Приобретение и установка уличных тренажеров в д. Акись» приобретены и установлены уличные тренажеры в д. Акись  на сумму 590,9 тыс. руб. Процент освоения средств составляет 100%.
Освоение бюджетных средств по программе «Развитие физической культуры и спорта»  за  2022  год  составляет 99,99 % .
В целом по муниципальной программе из 10 основных мероприятий, предусмотренных к реализации в отчетном году, выполнены в полном объеме  все 10 основных мероприятий, из 12 целевых индикаторов (показателей), запланированных в отчетном году, достигли планового значения 12 целевых индикаторов.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</si>
</sst>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4" fontId="20" fillId="4" borderId="11">
      <alignment horizontal="right" vertical="top" shrinkToFit="1"/>
    </xf>
    <xf numFmtId="4" fontId="21" fillId="0" borderId="11">
      <alignment horizontal="right" vertical="top" shrinkToFit="1"/>
    </xf>
    <xf numFmtId="0" fontId="1" fillId="0" borderId="0"/>
  </cellStyleXfs>
  <cellXfs count="156">
    <xf numFmtId="0" fontId="0" fillId="0" borderId="0" xfId="0"/>
    <xf numFmtId="0" fontId="3" fillId="0" borderId="0" xfId="2" applyAlignment="1">
      <alignment horizontal="center" vertical="center"/>
    </xf>
    <xf numFmtId="0" fontId="3" fillId="0" borderId="0" xfId="2" applyFill="1" applyAlignment="1">
      <alignment horizontal="center" vertical="center"/>
    </xf>
    <xf numFmtId="0" fontId="5" fillId="0" borderId="0" xfId="2" applyFont="1" applyAlignment="1">
      <alignment horizontal="right"/>
    </xf>
    <xf numFmtId="0" fontId="5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4" fontId="9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left" vertical="top" wrapText="1"/>
    </xf>
    <xf numFmtId="0" fontId="5" fillId="0" borderId="2" xfId="4" applyFont="1" applyBorder="1" applyAlignment="1">
      <alignment horizontal="center" vertical="center" wrapText="1"/>
    </xf>
    <xf numFmtId="0" fontId="5" fillId="0" borderId="0" xfId="0" applyFont="1"/>
    <xf numFmtId="3" fontId="5" fillId="0" borderId="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1" fillId="0" borderId="0" xfId="5" applyFont="1" applyAlignment="1"/>
    <xf numFmtId="0" fontId="11" fillId="3" borderId="0" xfId="5" applyFont="1" applyFill="1" applyAlignment="1"/>
    <xf numFmtId="0" fontId="11" fillId="0" borderId="0" xfId="5" applyFont="1"/>
    <xf numFmtId="0" fontId="11" fillId="0" borderId="0" xfId="5" applyFont="1" applyAlignment="1">
      <alignment horizontal="right"/>
    </xf>
    <xf numFmtId="0" fontId="11" fillId="3" borderId="0" xfId="5" applyFont="1" applyFill="1" applyAlignment="1">
      <alignment horizontal="right"/>
    </xf>
    <xf numFmtId="1" fontId="12" fillId="0" borderId="2" xfId="5" applyNumberFormat="1" applyFont="1" applyBorder="1" applyAlignment="1">
      <alignment horizontal="center" vertical="center" wrapText="1"/>
    </xf>
    <xf numFmtId="1" fontId="12" fillId="3" borderId="2" xfId="5" applyNumberFormat="1" applyFont="1" applyFill="1" applyBorder="1" applyAlignment="1">
      <alignment horizontal="center" vertical="center" wrapText="1"/>
    </xf>
    <xf numFmtId="164" fontId="11" fillId="0" borderId="2" xfId="5" applyNumberFormat="1" applyFont="1" applyBorder="1" applyAlignment="1">
      <alignment vertical="top" wrapText="1"/>
    </xf>
    <xf numFmtId="0" fontId="6" fillId="0" borderId="0" xfId="5" applyFont="1"/>
    <xf numFmtId="165" fontId="11" fillId="3" borderId="0" xfId="5" applyNumberFormat="1" applyFont="1" applyFill="1"/>
    <xf numFmtId="0" fontId="13" fillId="0" borderId="0" xfId="5" applyFont="1"/>
    <xf numFmtId="0" fontId="11" fillId="3" borderId="0" xfId="5" applyFont="1" applyFill="1"/>
    <xf numFmtId="0" fontId="15" fillId="3" borderId="2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3" borderId="0" xfId="4" applyFont="1" applyFill="1" applyBorder="1" applyAlignment="1">
      <alignment vertical="center" wrapText="1"/>
    </xf>
    <xf numFmtId="0" fontId="8" fillId="0" borderId="0" xfId="2" applyFont="1"/>
    <xf numFmtId="4" fontId="9" fillId="2" borderId="3" xfId="2" applyNumberFormat="1" applyFont="1" applyFill="1" applyBorder="1" applyAlignment="1">
      <alignment horizontal="left" vertical="top" wrapText="1" shrinkToFit="1"/>
    </xf>
    <xf numFmtId="0" fontId="9" fillId="3" borderId="2" xfId="0" applyFont="1" applyFill="1" applyBorder="1" applyAlignment="1">
      <alignment horizontal="justify" vertical="center" wrapText="1"/>
    </xf>
    <xf numFmtId="0" fontId="8" fillId="3" borderId="0" xfId="2" applyFont="1" applyFill="1"/>
    <xf numFmtId="0" fontId="5" fillId="0" borderId="0" xfId="2" applyFont="1"/>
    <xf numFmtId="0" fontId="9" fillId="3" borderId="2" xfId="0" applyFont="1" applyFill="1" applyBorder="1" applyAlignment="1">
      <alignment horizontal="justify" vertical="top" wrapText="1"/>
    </xf>
    <xf numFmtId="0" fontId="5" fillId="0" borderId="0" xfId="4" applyFont="1" applyBorder="1" applyAlignment="1">
      <alignment vertical="center" wrapText="1"/>
    </xf>
    <xf numFmtId="4" fontId="9" fillId="0" borderId="2" xfId="2" applyNumberFormat="1" applyFont="1" applyFill="1" applyBorder="1" applyAlignment="1">
      <alignment horizontal="justify" vertical="top" wrapText="1"/>
    </xf>
    <xf numFmtId="164" fontId="5" fillId="0" borderId="2" xfId="5" applyNumberFormat="1" applyFont="1" applyBorder="1" applyAlignment="1">
      <alignment vertical="top" wrapText="1"/>
    </xf>
    <xf numFmtId="165" fontId="5" fillId="3" borderId="2" xfId="1" applyNumberFormat="1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top" wrapText="1"/>
    </xf>
    <xf numFmtId="0" fontId="8" fillId="3" borderId="5" xfId="2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22" fillId="0" borderId="0" xfId="0" applyFont="1" applyAlignment="1">
      <alignment horizontal="righ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justify" vertical="center" wrapText="1"/>
    </xf>
    <xf numFmtId="0" fontId="1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164" fontId="5" fillId="0" borderId="2" xfId="5" applyNumberFormat="1" applyFont="1" applyBorder="1" applyAlignment="1">
      <alignment vertical="top" wrapText="1"/>
    </xf>
    <xf numFmtId="2" fontId="11" fillId="0" borderId="2" xfId="5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" fillId="3" borderId="2" xfId="4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10" xfId="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3" borderId="2" xfId="6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left" vertical="center" wrapText="1"/>
    </xf>
    <xf numFmtId="0" fontId="18" fillId="0" borderId="3" xfId="6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4" fontId="18" fillId="0" borderId="2" xfId="4" applyNumberFormat="1" applyFont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vertical="center" wrapText="1"/>
    </xf>
    <xf numFmtId="0" fontId="5" fillId="3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2" fontId="11" fillId="0" borderId="3" xfId="5" applyNumberFormat="1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1" fillId="0" borderId="0" xfId="5" applyFont="1" applyAlignment="1">
      <alignment horizontal="center"/>
    </xf>
    <xf numFmtId="164" fontId="11" fillId="3" borderId="2" xfId="1" applyNumberFormat="1" applyFont="1" applyFill="1" applyBorder="1" applyAlignment="1">
      <alignment horizontal="center" vertical="center" wrapText="1"/>
    </xf>
    <xf numFmtId="164" fontId="11" fillId="0" borderId="2" xfId="5" applyNumberFormat="1" applyFont="1" applyBorder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5" fillId="0" borderId="2" xfId="4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top" wrapText="1"/>
    </xf>
    <xf numFmtId="14" fontId="18" fillId="3" borderId="2" xfId="2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5" borderId="0" xfId="5" applyFont="1" applyFill="1"/>
    <xf numFmtId="0" fontId="25" fillId="0" borderId="5" xfId="0" applyFont="1" applyBorder="1" applyAlignment="1">
      <alignment horizontal="center" vertical="center"/>
    </xf>
    <xf numFmtId="164" fontId="11" fillId="0" borderId="0" xfId="5" applyNumberFormat="1" applyFont="1"/>
    <xf numFmtId="164" fontId="11" fillId="3" borderId="2" xfId="5" applyNumberFormat="1" applyFont="1" applyFill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5" fillId="3" borderId="7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top" wrapText="1"/>
    </xf>
    <xf numFmtId="0" fontId="8" fillId="0" borderId="7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5" fillId="0" borderId="9" xfId="2" applyFont="1" applyBorder="1" applyAlignment="1">
      <alignment horizontal="center" vertical="top"/>
    </xf>
    <xf numFmtId="0" fontId="8" fillId="0" borderId="2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3" xfId="5" applyNumberFormat="1" applyFont="1" applyBorder="1" applyAlignment="1">
      <alignment horizontal="left" vertical="top" wrapText="1"/>
    </xf>
    <xf numFmtId="164" fontId="11" fillId="0" borderId="4" xfId="5" applyNumberFormat="1" applyFont="1" applyBorder="1" applyAlignment="1">
      <alignment horizontal="left" vertical="top" wrapText="1"/>
    </xf>
    <xf numFmtId="0" fontId="10" fillId="0" borderId="1" xfId="5" applyFont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top" wrapText="1"/>
    </xf>
    <xf numFmtId="0" fontId="18" fillId="0" borderId="4" xfId="6" applyFont="1" applyFill="1" applyBorder="1" applyAlignment="1">
      <alignment horizontal="center" vertical="top" wrapText="1"/>
    </xf>
    <xf numFmtId="0" fontId="18" fillId="0" borderId="2" xfId="6" applyFont="1" applyFill="1" applyBorder="1" applyAlignment="1">
      <alignment horizontal="center" vertical="top" wrapText="1"/>
    </xf>
    <xf numFmtId="0" fontId="19" fillId="0" borderId="2" xfId="2" applyFont="1" applyFill="1" applyBorder="1" applyAlignment="1">
      <alignment horizontal="left" vertical="top" wrapText="1"/>
    </xf>
    <xf numFmtId="164" fontId="11" fillId="0" borderId="2" xfId="5" applyNumberFormat="1" applyFont="1" applyBorder="1" applyAlignment="1">
      <alignment horizontal="left" vertical="top" wrapText="1"/>
    </xf>
    <xf numFmtId="164" fontId="11" fillId="0" borderId="5" xfId="5" applyNumberFormat="1" applyFont="1" applyBorder="1" applyAlignment="1">
      <alignment horizontal="left" vertical="top" wrapText="1"/>
    </xf>
    <xf numFmtId="164" fontId="11" fillId="0" borderId="2" xfId="5" applyNumberFormat="1" applyFont="1" applyBorder="1" applyAlignment="1">
      <alignment horizontal="justify" vertical="top" wrapText="1"/>
    </xf>
    <xf numFmtId="164" fontId="5" fillId="0" borderId="3" xfId="5" applyNumberFormat="1" applyFont="1" applyFill="1" applyBorder="1" applyAlignment="1">
      <alignment horizontal="left" vertical="top" wrapText="1"/>
    </xf>
    <xf numFmtId="164" fontId="5" fillId="0" borderId="4" xfId="5" applyNumberFormat="1" applyFont="1" applyFill="1" applyBorder="1" applyAlignment="1">
      <alignment horizontal="left" vertical="top" wrapText="1"/>
    </xf>
    <xf numFmtId="164" fontId="5" fillId="0" borderId="5" xfId="5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0">
    <cellStyle name="ex71" xfId="7"/>
    <cellStyle name="ex76" xfId="8"/>
    <cellStyle name="Обычный" xfId="0" builtinId="0"/>
    <cellStyle name="Обычный 2" xfId="2"/>
    <cellStyle name="Обычный 2 2" xfId="4"/>
    <cellStyle name="Обычный 2 2 2" xfId="5"/>
    <cellStyle name="Обычный 3" xfId="6"/>
    <cellStyle name="Обычный 3 2" xfId="9"/>
    <cellStyle name="Обычный 4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6"/>
  <sheetViews>
    <sheetView zoomScale="130" zoomScaleNormal="130" zoomScaleSheetLayoutView="140" workbookViewId="0">
      <pane ySplit="5" topLeftCell="A6" activePane="bottomLeft" state="frozen"/>
      <selection pane="bottomLeft" activeCell="H13" sqref="H13"/>
    </sheetView>
  </sheetViews>
  <sheetFormatPr defaultColWidth="8.85546875" defaultRowHeight="15" x14ac:dyDescent="0.25"/>
  <cols>
    <col min="1" max="1" width="4.42578125" style="1" customWidth="1"/>
    <col min="2" max="2" width="30.140625" style="2" customWidth="1"/>
    <col min="3" max="4" width="10.85546875" style="1" customWidth="1"/>
    <col min="5" max="7" width="9.5703125" style="1" customWidth="1"/>
    <col min="8" max="8" width="44" style="1" customWidth="1"/>
    <col min="9" max="16384" width="8.85546875" style="1"/>
  </cols>
  <sheetData>
    <row r="1" spans="1:11" ht="16.5" customHeight="1" x14ac:dyDescent="0.2">
      <c r="H1" s="3" t="s">
        <v>20</v>
      </c>
    </row>
    <row r="2" spans="1:11" ht="16.5" customHeight="1" x14ac:dyDescent="0.25">
      <c r="A2" s="120" t="s">
        <v>0</v>
      </c>
      <c r="B2" s="120"/>
      <c r="C2" s="120"/>
      <c r="D2" s="120"/>
      <c r="E2" s="120"/>
      <c r="F2" s="120"/>
      <c r="G2" s="120"/>
      <c r="H2" s="120"/>
    </row>
    <row r="3" spans="1:11" ht="45" customHeight="1" x14ac:dyDescent="0.25">
      <c r="A3" s="121" t="s">
        <v>1</v>
      </c>
      <c r="B3" s="122" t="s">
        <v>9</v>
      </c>
      <c r="C3" s="121" t="s">
        <v>2</v>
      </c>
      <c r="D3" s="125" t="s">
        <v>114</v>
      </c>
      <c r="E3" s="121" t="s">
        <v>115</v>
      </c>
      <c r="F3" s="121"/>
      <c r="G3" s="121"/>
      <c r="H3" s="121" t="s">
        <v>11</v>
      </c>
    </row>
    <row r="4" spans="1:11" ht="24" customHeight="1" x14ac:dyDescent="0.25">
      <c r="A4" s="121"/>
      <c r="B4" s="122"/>
      <c r="C4" s="121"/>
      <c r="D4" s="127"/>
      <c r="E4" s="125" t="s">
        <v>118</v>
      </c>
      <c r="F4" s="123" t="s">
        <v>10</v>
      </c>
      <c r="G4" s="124"/>
      <c r="H4" s="121"/>
    </row>
    <row r="5" spans="1:11" ht="43.15" customHeight="1" x14ac:dyDescent="0.25">
      <c r="A5" s="121"/>
      <c r="B5" s="122"/>
      <c r="C5" s="121"/>
      <c r="D5" s="126"/>
      <c r="E5" s="126"/>
      <c r="F5" s="4" t="s">
        <v>116</v>
      </c>
      <c r="G5" s="4" t="s">
        <v>117</v>
      </c>
      <c r="H5" s="121"/>
    </row>
    <row r="6" spans="1:11" ht="10.5" customHeight="1" x14ac:dyDescent="0.25">
      <c r="A6" s="5">
        <v>1</v>
      </c>
      <c r="B6" s="6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</row>
    <row r="7" spans="1:11" s="33" customFormat="1" ht="12" x14ac:dyDescent="0.25">
      <c r="A7" s="111" t="s">
        <v>28</v>
      </c>
      <c r="B7" s="112"/>
      <c r="C7" s="112"/>
      <c r="D7" s="112"/>
      <c r="E7" s="112"/>
      <c r="F7" s="112"/>
      <c r="G7" s="112"/>
      <c r="H7" s="113"/>
      <c r="I7" s="43"/>
      <c r="J7" s="43"/>
      <c r="K7" s="43"/>
    </row>
    <row r="8" spans="1:11" s="33" customFormat="1" ht="48" x14ac:dyDescent="0.25">
      <c r="A8" s="12">
        <v>1</v>
      </c>
      <c r="B8" s="34" t="s">
        <v>29</v>
      </c>
      <c r="C8" s="12" t="s">
        <v>3</v>
      </c>
      <c r="D8" s="61" t="s">
        <v>119</v>
      </c>
      <c r="E8" s="12">
        <v>47.4</v>
      </c>
      <c r="F8" s="35">
        <v>40.200000000000003</v>
      </c>
      <c r="G8" s="33">
        <v>49.1</v>
      </c>
      <c r="H8" s="102" t="s">
        <v>180</v>
      </c>
      <c r="I8" s="43"/>
      <c r="J8" s="43"/>
      <c r="K8" s="43"/>
    </row>
    <row r="9" spans="1:11" s="33" customFormat="1" ht="24" x14ac:dyDescent="0.25">
      <c r="A9" s="12">
        <v>2</v>
      </c>
      <c r="B9" s="11" t="s">
        <v>30</v>
      </c>
      <c r="C9" s="62" t="s">
        <v>113</v>
      </c>
      <c r="D9" s="60" t="s">
        <v>119</v>
      </c>
      <c r="E9" s="12">
        <v>3856</v>
      </c>
      <c r="F9" s="35">
        <v>3500</v>
      </c>
      <c r="G9" s="12">
        <v>3956</v>
      </c>
      <c r="H9" s="102" t="s">
        <v>181</v>
      </c>
      <c r="I9" s="43"/>
      <c r="J9" s="43"/>
      <c r="K9" s="43"/>
    </row>
    <row r="10" spans="1:11" s="37" customFormat="1" ht="12" x14ac:dyDescent="0.2">
      <c r="A10" s="114" t="s">
        <v>31</v>
      </c>
      <c r="B10" s="115"/>
      <c r="C10" s="115"/>
      <c r="D10" s="115"/>
      <c r="E10" s="115"/>
      <c r="F10" s="115"/>
      <c r="G10" s="115"/>
      <c r="H10" s="116"/>
      <c r="I10" s="36"/>
      <c r="J10" s="36"/>
      <c r="K10" s="36"/>
    </row>
    <row r="11" spans="1:11" s="37" customFormat="1" ht="60" x14ac:dyDescent="0.2">
      <c r="A11" s="8">
        <v>3</v>
      </c>
      <c r="B11" s="11" t="s">
        <v>32</v>
      </c>
      <c r="C11" s="35" t="s">
        <v>33</v>
      </c>
      <c r="D11" s="108" t="s">
        <v>192</v>
      </c>
      <c r="E11" s="7">
        <v>651</v>
      </c>
      <c r="F11" s="35">
        <v>250</v>
      </c>
      <c r="G11" s="7">
        <v>573</v>
      </c>
      <c r="H11" s="38" t="s">
        <v>185</v>
      </c>
    </row>
    <row r="12" spans="1:11" s="37" customFormat="1" ht="12" x14ac:dyDescent="0.2">
      <c r="A12" s="117" t="s">
        <v>34</v>
      </c>
      <c r="B12" s="118"/>
      <c r="C12" s="118"/>
      <c r="D12" s="118"/>
      <c r="E12" s="118"/>
      <c r="F12" s="118"/>
      <c r="G12" s="118"/>
      <c r="H12" s="119"/>
    </row>
    <row r="13" spans="1:11" s="37" customFormat="1" ht="48" x14ac:dyDescent="0.2">
      <c r="A13" s="35">
        <v>4</v>
      </c>
      <c r="B13" s="39" t="s">
        <v>35</v>
      </c>
      <c r="C13" s="35" t="s">
        <v>36</v>
      </c>
      <c r="D13" s="60" t="s">
        <v>119</v>
      </c>
      <c r="E13" s="9">
        <v>49</v>
      </c>
      <c r="F13" s="35">
        <v>37.9</v>
      </c>
      <c r="G13" s="12">
        <v>54.6</v>
      </c>
      <c r="H13" s="48" t="s">
        <v>182</v>
      </c>
    </row>
    <row r="14" spans="1:11" s="37" customFormat="1" ht="69" customHeight="1" x14ac:dyDescent="0.2">
      <c r="A14" s="35">
        <v>5</v>
      </c>
      <c r="B14" s="34" t="s">
        <v>37</v>
      </c>
      <c r="C14" s="35" t="s">
        <v>38</v>
      </c>
      <c r="D14" s="60" t="s">
        <v>119</v>
      </c>
      <c r="E14" s="9">
        <v>9125</v>
      </c>
      <c r="F14" s="35">
        <v>7100</v>
      </c>
      <c r="G14" s="9">
        <v>9250</v>
      </c>
      <c r="H14" s="49" t="s">
        <v>184</v>
      </c>
    </row>
    <row r="15" spans="1:11" s="37" customFormat="1" ht="69" customHeight="1" x14ac:dyDescent="0.2">
      <c r="A15" s="35">
        <v>6</v>
      </c>
      <c r="B15" s="63" t="s">
        <v>120</v>
      </c>
      <c r="C15" s="35" t="s">
        <v>36</v>
      </c>
      <c r="D15" s="60"/>
      <c r="E15" s="9"/>
      <c r="F15" s="35">
        <v>98</v>
      </c>
      <c r="G15" s="9">
        <v>98.7</v>
      </c>
      <c r="H15" s="49" t="s">
        <v>193</v>
      </c>
    </row>
    <row r="16" spans="1:11" s="37" customFormat="1" ht="12" x14ac:dyDescent="0.2">
      <c r="A16" s="132" t="s">
        <v>183</v>
      </c>
      <c r="B16" s="133"/>
      <c r="C16" s="133"/>
      <c r="D16" s="133"/>
      <c r="E16" s="133"/>
      <c r="F16" s="133"/>
      <c r="G16" s="133"/>
      <c r="H16" s="133"/>
    </row>
    <row r="17" spans="1:9" s="37" customFormat="1" ht="72" x14ac:dyDescent="0.2">
      <c r="A17" s="35">
        <v>7</v>
      </c>
      <c r="B17" s="34" t="s">
        <v>39</v>
      </c>
      <c r="C17" s="34" t="s">
        <v>36</v>
      </c>
      <c r="D17" s="108" t="s">
        <v>192</v>
      </c>
      <c r="E17" s="7">
        <v>13.8</v>
      </c>
      <c r="F17" s="32">
        <v>11.9</v>
      </c>
      <c r="G17" s="12">
        <v>12.6</v>
      </c>
      <c r="H17" s="44" t="s">
        <v>186</v>
      </c>
      <c r="I17" s="37" t="s">
        <v>190</v>
      </c>
    </row>
    <row r="18" spans="1:9" s="37" customFormat="1" ht="12" x14ac:dyDescent="0.2">
      <c r="A18" s="133" t="s">
        <v>40</v>
      </c>
      <c r="B18" s="133"/>
      <c r="C18" s="133"/>
      <c r="D18" s="133"/>
      <c r="E18" s="133"/>
      <c r="F18" s="133"/>
      <c r="G18" s="133"/>
      <c r="H18" s="133"/>
    </row>
    <row r="19" spans="1:9" s="40" customFormat="1" ht="48" x14ac:dyDescent="0.2">
      <c r="A19" s="35">
        <v>8</v>
      </c>
      <c r="B19" s="34" t="s">
        <v>41</v>
      </c>
      <c r="C19" s="35" t="s">
        <v>36</v>
      </c>
      <c r="D19" s="60"/>
      <c r="E19" s="10">
        <v>100</v>
      </c>
      <c r="F19" s="35">
        <v>100</v>
      </c>
      <c r="G19" s="10">
        <v>100</v>
      </c>
      <c r="H19" s="10" t="s">
        <v>191</v>
      </c>
    </row>
    <row r="20" spans="1:9" s="41" customFormat="1" ht="12" x14ac:dyDescent="0.2">
      <c r="A20" s="128" t="s">
        <v>42</v>
      </c>
      <c r="B20" s="128"/>
      <c r="C20" s="128"/>
      <c r="D20" s="128"/>
      <c r="E20" s="128"/>
      <c r="F20" s="128"/>
      <c r="G20" s="128"/>
      <c r="H20" s="128"/>
    </row>
    <row r="21" spans="1:9" s="41" customFormat="1" ht="24" x14ac:dyDescent="0.2">
      <c r="A21" s="35">
        <v>9</v>
      </c>
      <c r="B21" s="34" t="s">
        <v>43</v>
      </c>
      <c r="C21" s="35" t="s">
        <v>36</v>
      </c>
      <c r="D21" s="60"/>
      <c r="E21" s="14">
        <v>100</v>
      </c>
      <c r="F21" s="35">
        <v>100</v>
      </c>
      <c r="G21" s="14">
        <v>100</v>
      </c>
      <c r="H21" s="10" t="s">
        <v>191</v>
      </c>
    </row>
    <row r="22" spans="1:9" s="41" customFormat="1" ht="12" x14ac:dyDescent="0.2">
      <c r="A22" s="129" t="s">
        <v>44</v>
      </c>
      <c r="B22" s="130"/>
      <c r="C22" s="130"/>
      <c r="D22" s="130"/>
      <c r="E22" s="130"/>
      <c r="F22" s="130"/>
      <c r="G22" s="130"/>
      <c r="H22" s="131"/>
    </row>
    <row r="23" spans="1:9" s="41" customFormat="1" ht="60" x14ac:dyDescent="0.2">
      <c r="A23" s="35">
        <v>10</v>
      </c>
      <c r="B23" s="42" t="s">
        <v>45</v>
      </c>
      <c r="C23" s="35" t="s">
        <v>36</v>
      </c>
      <c r="D23" s="60"/>
      <c r="E23" s="47">
        <v>100</v>
      </c>
      <c r="F23" s="35">
        <v>100</v>
      </c>
      <c r="G23" s="47">
        <v>100</v>
      </c>
      <c r="H23" s="10" t="s">
        <v>191</v>
      </c>
    </row>
    <row r="24" spans="1:9" s="41" customFormat="1" ht="12" x14ac:dyDescent="0.2">
      <c r="A24" s="129" t="s">
        <v>46</v>
      </c>
      <c r="B24" s="130"/>
      <c r="C24" s="130"/>
      <c r="D24" s="130"/>
      <c r="E24" s="130"/>
      <c r="F24" s="130"/>
      <c r="G24" s="130"/>
      <c r="H24" s="131"/>
    </row>
    <row r="25" spans="1:9" s="41" customFormat="1" ht="84" x14ac:dyDescent="0.2">
      <c r="A25" s="35">
        <v>11</v>
      </c>
      <c r="B25" s="34" t="s">
        <v>47</v>
      </c>
      <c r="C25" s="35" t="s">
        <v>36</v>
      </c>
      <c r="D25" s="60" t="s">
        <v>119</v>
      </c>
      <c r="E25" s="47">
        <v>81.2</v>
      </c>
      <c r="F25" s="35">
        <v>40.200000000000003</v>
      </c>
      <c r="G25" s="47">
        <v>85.4</v>
      </c>
      <c r="H25" s="103" t="s">
        <v>178</v>
      </c>
    </row>
    <row r="26" spans="1:9" s="41" customFormat="1" ht="50.25" customHeight="1" x14ac:dyDescent="0.2">
      <c r="A26" s="35">
        <v>12</v>
      </c>
      <c r="B26" s="39" t="s">
        <v>35</v>
      </c>
      <c r="C26" s="35" t="s">
        <v>36</v>
      </c>
      <c r="D26" s="60" t="s">
        <v>119</v>
      </c>
      <c r="E26" s="47">
        <v>49</v>
      </c>
      <c r="F26" s="35">
        <v>37.9</v>
      </c>
      <c r="G26" s="47">
        <v>54.6</v>
      </c>
      <c r="H26" s="48" t="s">
        <v>179</v>
      </c>
    </row>
    <row r="36" spans="8:8" x14ac:dyDescent="0.25">
      <c r="H36" s="101" t="s">
        <v>173</v>
      </c>
    </row>
  </sheetData>
  <mergeCells count="17">
    <mergeCell ref="A20:H20"/>
    <mergeCell ref="A24:H24"/>
    <mergeCell ref="A22:H22"/>
    <mergeCell ref="A16:H16"/>
    <mergeCell ref="A18:H18"/>
    <mergeCell ref="A7:H7"/>
    <mergeCell ref="A10:H10"/>
    <mergeCell ref="A12:H12"/>
    <mergeCell ref="A2:H2"/>
    <mergeCell ref="A3:A5"/>
    <mergeCell ref="B3:B5"/>
    <mergeCell ref="C3:C5"/>
    <mergeCell ref="E3:G3"/>
    <mergeCell ref="H3:H5"/>
    <mergeCell ref="F4:G4"/>
    <mergeCell ref="E4:E5"/>
    <mergeCell ref="D3:D5"/>
  </mergeCells>
  <pageMargins left="0.70866141732283472" right="0.11811023622047245" top="0.35433070866141736" bottom="0.55118110236220474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0"/>
  <sheetViews>
    <sheetView zoomScale="110" zoomScaleNormal="110" zoomScaleSheetLayoutView="110" workbookViewId="0">
      <selection activeCell="F9" sqref="F9"/>
    </sheetView>
  </sheetViews>
  <sheetFormatPr defaultRowHeight="12" x14ac:dyDescent="0.2"/>
  <cols>
    <col min="1" max="1" width="7.5703125" style="15" customWidth="1"/>
    <col min="2" max="2" width="31.28515625" style="16" customWidth="1"/>
    <col min="3" max="3" width="16.7109375" style="13" customWidth="1"/>
    <col min="4" max="4" width="12.7109375" style="13" customWidth="1"/>
    <col min="5" max="5" width="11.7109375" style="13" customWidth="1"/>
    <col min="6" max="6" width="11.42578125" style="13" customWidth="1"/>
    <col min="7" max="7" width="13.42578125" style="13" customWidth="1"/>
    <col min="8" max="8" width="30.85546875" style="86" customWidth="1"/>
    <col min="9" max="9" width="62.7109375" style="13" customWidth="1"/>
    <col min="10" max="10" width="24.5703125" style="13" customWidth="1"/>
    <col min="11" max="16384" width="9.140625" style="13"/>
  </cols>
  <sheetData>
    <row r="1" spans="1:10" x14ac:dyDescent="0.2">
      <c r="J1" s="17" t="s">
        <v>121</v>
      </c>
    </row>
    <row r="3" spans="1:10" s="19" customFormat="1" ht="52.5" customHeight="1" x14ac:dyDescent="0.2">
      <c r="A3" s="18"/>
      <c r="B3" s="135" t="s">
        <v>122</v>
      </c>
      <c r="C3" s="135"/>
      <c r="D3" s="135"/>
      <c r="E3" s="135"/>
      <c r="F3" s="135"/>
      <c r="G3" s="135"/>
      <c r="H3" s="135"/>
      <c r="I3" s="135"/>
      <c r="J3" s="135"/>
    </row>
    <row r="4" spans="1:10" s="65" customFormat="1" ht="34.5" customHeight="1" x14ac:dyDescent="0.2">
      <c r="A4" s="136" t="s">
        <v>27</v>
      </c>
      <c r="B4" s="134" t="s">
        <v>123</v>
      </c>
      <c r="C4" s="134" t="s">
        <v>124</v>
      </c>
      <c r="D4" s="134" t="s">
        <v>13</v>
      </c>
      <c r="E4" s="134"/>
      <c r="F4" s="134" t="s">
        <v>14</v>
      </c>
      <c r="G4" s="134"/>
      <c r="H4" s="134" t="s">
        <v>12</v>
      </c>
      <c r="I4" s="134"/>
      <c r="J4" s="138" t="s">
        <v>15</v>
      </c>
    </row>
    <row r="5" spans="1:10" s="65" customFormat="1" ht="25.5" x14ac:dyDescent="0.2">
      <c r="A5" s="137"/>
      <c r="B5" s="134"/>
      <c r="C5" s="134"/>
      <c r="D5" s="67" t="s">
        <v>18</v>
      </c>
      <c r="E5" s="67" t="s">
        <v>19</v>
      </c>
      <c r="F5" s="67" t="s">
        <v>18</v>
      </c>
      <c r="G5" s="67" t="s">
        <v>19</v>
      </c>
      <c r="H5" s="79" t="s">
        <v>16</v>
      </c>
      <c r="I5" s="67" t="s">
        <v>17</v>
      </c>
      <c r="J5" s="139"/>
    </row>
    <row r="6" spans="1:10" s="69" customFormat="1" ht="12.75" x14ac:dyDescent="0.2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87">
        <v>8</v>
      </c>
      <c r="I6" s="68">
        <v>9</v>
      </c>
      <c r="J6" s="68">
        <v>10</v>
      </c>
    </row>
    <row r="7" spans="1:10" ht="57" customHeight="1" x14ac:dyDescent="0.2">
      <c r="A7" s="68">
        <v>1</v>
      </c>
      <c r="B7" s="75" t="s">
        <v>125</v>
      </c>
      <c r="C7" s="67" t="s">
        <v>48</v>
      </c>
      <c r="D7" s="76">
        <v>44562</v>
      </c>
      <c r="E7" s="76">
        <v>44926</v>
      </c>
      <c r="F7" s="76">
        <v>44562</v>
      </c>
      <c r="G7" s="76">
        <v>44926</v>
      </c>
      <c r="H7" s="79" t="s">
        <v>49</v>
      </c>
      <c r="I7" s="67" t="s">
        <v>172</v>
      </c>
      <c r="J7" s="68" t="s">
        <v>155</v>
      </c>
    </row>
    <row r="8" spans="1:10" ht="68.25" customHeight="1" x14ac:dyDescent="0.2">
      <c r="A8" s="68">
        <v>2</v>
      </c>
      <c r="B8" s="75" t="s">
        <v>50</v>
      </c>
      <c r="C8" s="67" t="s">
        <v>48</v>
      </c>
      <c r="D8" s="76">
        <v>44562</v>
      </c>
      <c r="E8" s="76">
        <v>44926</v>
      </c>
      <c r="F8" s="100">
        <v>44562</v>
      </c>
      <c r="G8" s="100">
        <v>44926</v>
      </c>
      <c r="H8" s="88" t="s">
        <v>127</v>
      </c>
      <c r="I8" s="104" t="s">
        <v>187</v>
      </c>
      <c r="J8" s="67" t="s">
        <v>155</v>
      </c>
    </row>
    <row r="9" spans="1:10" ht="76.5" x14ac:dyDescent="0.2">
      <c r="A9" s="68">
        <v>3</v>
      </c>
      <c r="B9" s="75" t="s">
        <v>53</v>
      </c>
      <c r="C9" s="67" t="s">
        <v>48</v>
      </c>
      <c r="D9" s="76">
        <v>44562</v>
      </c>
      <c r="E9" s="76">
        <v>45291</v>
      </c>
      <c r="F9" s="100">
        <v>44562</v>
      </c>
      <c r="G9" s="100">
        <v>45291</v>
      </c>
      <c r="H9" s="79" t="s">
        <v>126</v>
      </c>
      <c r="I9" s="67" t="s">
        <v>156</v>
      </c>
      <c r="J9" s="68" t="s">
        <v>155</v>
      </c>
    </row>
    <row r="10" spans="1:10" ht="62.25" customHeight="1" x14ac:dyDescent="0.2">
      <c r="A10" s="68">
        <v>4</v>
      </c>
      <c r="B10" s="78" t="s">
        <v>54</v>
      </c>
      <c r="C10" s="79" t="s">
        <v>51</v>
      </c>
      <c r="D10" s="76">
        <v>44562</v>
      </c>
      <c r="E10" s="76">
        <v>44926</v>
      </c>
      <c r="F10" s="76">
        <v>44562</v>
      </c>
      <c r="G10" s="76">
        <v>44926</v>
      </c>
      <c r="H10" s="79" t="s">
        <v>55</v>
      </c>
      <c r="I10" s="67" t="s">
        <v>157</v>
      </c>
      <c r="J10" s="66" t="s">
        <v>155</v>
      </c>
    </row>
    <row r="11" spans="1:10" ht="75" customHeight="1" x14ac:dyDescent="0.2">
      <c r="A11" s="68">
        <v>5</v>
      </c>
      <c r="B11" s="80" t="s">
        <v>56</v>
      </c>
      <c r="C11" s="67" t="s">
        <v>48</v>
      </c>
      <c r="D11" s="76">
        <v>44562</v>
      </c>
      <c r="E11" s="76">
        <v>44926</v>
      </c>
      <c r="F11" s="76">
        <v>44562</v>
      </c>
      <c r="G11" s="76">
        <v>44926</v>
      </c>
      <c r="H11" s="79" t="s">
        <v>128</v>
      </c>
      <c r="I11" s="99" t="s">
        <v>174</v>
      </c>
      <c r="J11" s="67" t="s">
        <v>158</v>
      </c>
    </row>
    <row r="12" spans="1:10" ht="66" customHeight="1" x14ac:dyDescent="0.2">
      <c r="A12" s="68">
        <v>6</v>
      </c>
      <c r="B12" s="81" t="s">
        <v>57</v>
      </c>
      <c r="C12" s="67" t="s">
        <v>48</v>
      </c>
      <c r="D12" s="76">
        <v>44562</v>
      </c>
      <c r="E12" s="76">
        <v>44926</v>
      </c>
      <c r="F12" s="76">
        <v>44562</v>
      </c>
      <c r="G12" s="76">
        <v>44926</v>
      </c>
      <c r="H12" s="88" t="s">
        <v>159</v>
      </c>
      <c r="I12" s="82" t="s">
        <v>164</v>
      </c>
      <c r="J12" s="68" t="s">
        <v>155</v>
      </c>
    </row>
    <row r="13" spans="1:10" ht="111" hidden="1" customHeight="1" x14ac:dyDescent="0.2">
      <c r="A13" s="68">
        <v>7</v>
      </c>
      <c r="B13" s="80" t="s">
        <v>58</v>
      </c>
      <c r="C13" s="67" t="s">
        <v>48</v>
      </c>
      <c r="D13" s="76">
        <v>44562</v>
      </c>
      <c r="E13" s="76">
        <v>44926</v>
      </c>
      <c r="F13" s="76">
        <v>44562</v>
      </c>
      <c r="G13" s="76">
        <v>44926</v>
      </c>
      <c r="H13" s="79" t="s">
        <v>59</v>
      </c>
      <c r="I13" s="67" t="s">
        <v>52</v>
      </c>
      <c r="J13" s="68"/>
    </row>
    <row r="14" spans="1:10" ht="51" x14ac:dyDescent="0.2">
      <c r="A14" s="68">
        <v>7</v>
      </c>
      <c r="B14" s="78" t="s">
        <v>60</v>
      </c>
      <c r="C14" s="67" t="s">
        <v>48</v>
      </c>
      <c r="D14" s="76">
        <v>44562</v>
      </c>
      <c r="E14" s="76">
        <v>44926</v>
      </c>
      <c r="F14" s="76">
        <v>44562</v>
      </c>
      <c r="G14" s="76">
        <v>44926</v>
      </c>
      <c r="H14" s="77" t="s">
        <v>159</v>
      </c>
      <c r="I14" s="99" t="s">
        <v>188</v>
      </c>
      <c r="J14" s="68" t="s">
        <v>155</v>
      </c>
    </row>
    <row r="15" spans="1:10" ht="73.5" hidden="1" customHeight="1" x14ac:dyDescent="0.2">
      <c r="A15" s="68">
        <v>9</v>
      </c>
      <c r="B15" s="78" t="s">
        <v>61</v>
      </c>
      <c r="C15" s="79" t="s">
        <v>51</v>
      </c>
      <c r="D15" s="76">
        <v>44562</v>
      </c>
      <c r="E15" s="76">
        <v>44926</v>
      </c>
      <c r="F15" s="76">
        <v>44562</v>
      </c>
      <c r="G15" s="76">
        <v>44926</v>
      </c>
      <c r="H15" s="79" t="s">
        <v>62</v>
      </c>
      <c r="I15" s="83" t="s">
        <v>63</v>
      </c>
      <c r="J15" s="68"/>
    </row>
    <row r="16" spans="1:10" ht="76.5" hidden="1" customHeight="1" x14ac:dyDescent="0.2">
      <c r="A16" s="68">
        <v>10</v>
      </c>
      <c r="B16" s="75" t="s">
        <v>64</v>
      </c>
      <c r="C16" s="67" t="s">
        <v>48</v>
      </c>
      <c r="D16" s="76">
        <v>44562</v>
      </c>
      <c r="E16" s="76">
        <v>44926</v>
      </c>
      <c r="F16" s="76">
        <v>44562</v>
      </c>
      <c r="G16" s="76">
        <v>44926</v>
      </c>
      <c r="H16" s="79" t="s">
        <v>65</v>
      </c>
      <c r="I16" s="83" t="s">
        <v>63</v>
      </c>
      <c r="J16" s="68"/>
    </row>
    <row r="17" spans="1:10" ht="39" customHeight="1" x14ac:dyDescent="0.2">
      <c r="A17" s="68">
        <v>8</v>
      </c>
      <c r="B17" s="80" t="s">
        <v>66</v>
      </c>
      <c r="C17" s="67" t="s">
        <v>48</v>
      </c>
      <c r="D17" s="76">
        <v>44562</v>
      </c>
      <c r="E17" s="76">
        <v>44926</v>
      </c>
      <c r="F17" s="76">
        <v>44562</v>
      </c>
      <c r="G17" s="76">
        <v>44926</v>
      </c>
      <c r="H17" s="79" t="s">
        <v>160</v>
      </c>
      <c r="I17" s="90" t="s">
        <v>161</v>
      </c>
      <c r="J17" s="68" t="s">
        <v>155</v>
      </c>
    </row>
    <row r="18" spans="1:10" ht="63.75" x14ac:dyDescent="0.2">
      <c r="A18" s="68">
        <v>9</v>
      </c>
      <c r="B18" s="80" t="s">
        <v>67</v>
      </c>
      <c r="C18" s="67" t="s">
        <v>48</v>
      </c>
      <c r="D18" s="76">
        <v>44562</v>
      </c>
      <c r="E18" s="76">
        <v>44926</v>
      </c>
      <c r="F18" s="76">
        <v>44562</v>
      </c>
      <c r="G18" s="76">
        <v>44926</v>
      </c>
      <c r="H18" s="71" t="s">
        <v>162</v>
      </c>
      <c r="I18" s="84" t="s">
        <v>163</v>
      </c>
      <c r="J18" s="68" t="s">
        <v>155</v>
      </c>
    </row>
    <row r="19" spans="1:10" ht="51.75" hidden="1" customHeight="1" x14ac:dyDescent="0.2">
      <c r="A19" s="68">
        <v>13</v>
      </c>
      <c r="B19" s="80" t="s">
        <v>68</v>
      </c>
      <c r="C19" s="67" t="s">
        <v>48</v>
      </c>
      <c r="D19" s="76">
        <v>44562</v>
      </c>
      <c r="E19" s="76">
        <v>44926</v>
      </c>
      <c r="F19" s="76">
        <v>44562</v>
      </c>
      <c r="G19" s="76">
        <v>44926</v>
      </c>
      <c r="H19" s="79" t="s">
        <v>69</v>
      </c>
      <c r="I19" s="67" t="s">
        <v>63</v>
      </c>
      <c r="J19" s="68"/>
    </row>
    <row r="20" spans="1:10" ht="76.5" customHeight="1" x14ac:dyDescent="0.2">
      <c r="A20" s="68">
        <v>10</v>
      </c>
      <c r="B20" s="80" t="s">
        <v>70</v>
      </c>
      <c r="C20" s="67" t="s">
        <v>48</v>
      </c>
      <c r="D20" s="76">
        <v>44562</v>
      </c>
      <c r="E20" s="76">
        <v>44926</v>
      </c>
      <c r="F20" s="76">
        <v>44562</v>
      </c>
      <c r="G20" s="76">
        <v>44926</v>
      </c>
      <c r="H20" s="79" t="s">
        <v>129</v>
      </c>
      <c r="I20" s="78" t="s">
        <v>175</v>
      </c>
      <c r="J20" s="68" t="s">
        <v>155</v>
      </c>
    </row>
    <row r="21" spans="1:10" ht="89.25" hidden="1" x14ac:dyDescent="0.2">
      <c r="A21" s="68">
        <v>15</v>
      </c>
      <c r="B21" s="80" t="s">
        <v>71</v>
      </c>
      <c r="C21" s="67" t="s">
        <v>48</v>
      </c>
      <c r="D21" s="76">
        <v>44562</v>
      </c>
      <c r="E21" s="76">
        <v>44926</v>
      </c>
      <c r="F21" s="76">
        <v>44562</v>
      </c>
      <c r="G21" s="76">
        <v>44926</v>
      </c>
      <c r="H21" s="79" t="s">
        <v>72</v>
      </c>
      <c r="I21" s="67" t="s">
        <v>63</v>
      </c>
      <c r="J21" s="68"/>
    </row>
    <row r="22" spans="1:10" ht="38.25" hidden="1" x14ac:dyDescent="0.2">
      <c r="A22" s="68">
        <v>16</v>
      </c>
      <c r="B22" s="80" t="s">
        <v>73</v>
      </c>
      <c r="C22" s="67" t="s">
        <v>48</v>
      </c>
      <c r="D22" s="76">
        <v>44562</v>
      </c>
      <c r="E22" s="76">
        <v>44926</v>
      </c>
      <c r="F22" s="76">
        <v>44562</v>
      </c>
      <c r="G22" s="76">
        <v>44926</v>
      </c>
      <c r="H22" s="79" t="s">
        <v>74</v>
      </c>
      <c r="I22" s="67" t="s">
        <v>75</v>
      </c>
      <c r="J22" s="67"/>
    </row>
    <row r="23" spans="1:10" ht="25.5" hidden="1" x14ac:dyDescent="0.2">
      <c r="A23" s="68">
        <v>17</v>
      </c>
      <c r="B23" s="80" t="s">
        <v>76</v>
      </c>
      <c r="C23" s="67" t="s">
        <v>48</v>
      </c>
      <c r="D23" s="76">
        <v>44562</v>
      </c>
      <c r="E23" s="76">
        <v>44926</v>
      </c>
      <c r="F23" s="76">
        <v>44562</v>
      </c>
      <c r="G23" s="76">
        <v>44926</v>
      </c>
      <c r="H23" s="79" t="s">
        <v>77</v>
      </c>
      <c r="I23" s="67" t="s">
        <v>75</v>
      </c>
      <c r="J23" s="64"/>
    </row>
    <row r="24" spans="1:10" ht="117" customHeight="1" x14ac:dyDescent="0.2">
      <c r="A24" s="68">
        <v>11</v>
      </c>
      <c r="B24" s="80" t="s">
        <v>78</v>
      </c>
      <c r="C24" s="67" t="s">
        <v>48</v>
      </c>
      <c r="D24" s="76">
        <v>44562</v>
      </c>
      <c r="E24" s="76">
        <v>44926</v>
      </c>
      <c r="F24" s="76">
        <v>44562</v>
      </c>
      <c r="G24" s="76">
        <v>44926</v>
      </c>
      <c r="H24" s="79" t="s">
        <v>79</v>
      </c>
      <c r="I24" s="105" t="s">
        <v>134</v>
      </c>
      <c r="J24" s="68" t="s">
        <v>155</v>
      </c>
    </row>
    <row r="25" spans="1:10" ht="54.75" customHeight="1" x14ac:dyDescent="0.2">
      <c r="A25" s="68">
        <v>12</v>
      </c>
      <c r="B25" s="80" t="s">
        <v>176</v>
      </c>
      <c r="C25" s="67" t="s">
        <v>48</v>
      </c>
      <c r="D25" s="76">
        <v>44562</v>
      </c>
      <c r="E25" s="76">
        <v>44926</v>
      </c>
      <c r="F25" s="76">
        <v>44562</v>
      </c>
      <c r="G25" s="76">
        <v>44926</v>
      </c>
      <c r="H25" s="89" t="s">
        <v>177</v>
      </c>
      <c r="I25" s="79" t="s">
        <v>165</v>
      </c>
      <c r="J25" s="68" t="s">
        <v>155</v>
      </c>
    </row>
    <row r="26" spans="1:10" ht="76.5" x14ac:dyDescent="0.2">
      <c r="A26" s="68">
        <v>13</v>
      </c>
      <c r="B26" s="81" t="s">
        <v>170</v>
      </c>
      <c r="C26" s="67" t="s">
        <v>48</v>
      </c>
      <c r="D26" s="76">
        <v>44562</v>
      </c>
      <c r="E26" s="76">
        <v>44926</v>
      </c>
      <c r="F26" s="76">
        <v>44562</v>
      </c>
      <c r="G26" s="76">
        <v>44926</v>
      </c>
      <c r="H26" s="91" t="s">
        <v>166</v>
      </c>
      <c r="I26" s="67" t="s">
        <v>167</v>
      </c>
      <c r="J26" s="68" t="s">
        <v>155</v>
      </c>
    </row>
    <row r="27" spans="1:10" ht="46.5" customHeight="1" x14ac:dyDescent="0.2">
      <c r="A27" s="68">
        <v>14</v>
      </c>
      <c r="B27" s="80" t="s">
        <v>130</v>
      </c>
      <c r="C27" s="67" t="s">
        <v>48</v>
      </c>
      <c r="D27" s="76">
        <v>44562</v>
      </c>
      <c r="E27" s="76">
        <v>44926</v>
      </c>
      <c r="F27" s="76">
        <v>44562</v>
      </c>
      <c r="G27" s="76">
        <v>44926</v>
      </c>
      <c r="H27" s="79" t="s">
        <v>166</v>
      </c>
      <c r="I27" s="67" t="s">
        <v>151</v>
      </c>
      <c r="J27" s="68" t="s">
        <v>155</v>
      </c>
    </row>
    <row r="28" spans="1:10" ht="150" customHeight="1" x14ac:dyDescent="0.2">
      <c r="A28" s="68">
        <v>15</v>
      </c>
      <c r="B28" s="78" t="s">
        <v>131</v>
      </c>
      <c r="C28" s="67" t="s">
        <v>48</v>
      </c>
      <c r="D28" s="76">
        <v>44562</v>
      </c>
      <c r="E28" s="76">
        <v>44926</v>
      </c>
      <c r="F28" s="100">
        <v>44562</v>
      </c>
      <c r="G28" s="100">
        <v>44926</v>
      </c>
      <c r="H28" s="79" t="s">
        <v>169</v>
      </c>
      <c r="I28" s="67" t="s">
        <v>152</v>
      </c>
      <c r="J28" s="67" t="s">
        <v>155</v>
      </c>
    </row>
    <row r="29" spans="1:10" ht="87" customHeight="1" x14ac:dyDescent="0.2">
      <c r="A29" s="68">
        <v>16</v>
      </c>
      <c r="B29" s="78" t="s">
        <v>132</v>
      </c>
      <c r="C29" s="85" t="s">
        <v>153</v>
      </c>
      <c r="D29" s="76">
        <v>44562</v>
      </c>
      <c r="E29" s="76">
        <v>44926</v>
      </c>
      <c r="F29" s="76">
        <v>44562</v>
      </c>
      <c r="G29" s="76">
        <v>44926</v>
      </c>
      <c r="H29" s="79" t="s">
        <v>168</v>
      </c>
      <c r="I29" s="67" t="s">
        <v>154</v>
      </c>
      <c r="J29" s="68" t="s">
        <v>155</v>
      </c>
    </row>
    <row r="30" spans="1:10" ht="104.25" customHeight="1" x14ac:dyDescent="0.2"/>
  </sheetData>
  <mergeCells count="8">
    <mergeCell ref="H4:I4"/>
    <mergeCell ref="B3:J3"/>
    <mergeCell ref="A4:A5"/>
    <mergeCell ref="B4:B5"/>
    <mergeCell ref="C4:C5"/>
    <mergeCell ref="D4:E4"/>
    <mergeCell ref="F4:G4"/>
    <mergeCell ref="J4:J5"/>
  </mergeCells>
  <pageMargins left="0.31496062992125984" right="0.15748031496062992" top="0.35433070866141736" bottom="0.15748031496062992" header="0.31496062992125984" footer="0.11811023622047245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9"/>
  <sheetViews>
    <sheetView view="pageBreakPreview" zoomScale="120" zoomScaleNormal="100" zoomScaleSheetLayoutView="120" workbookViewId="0">
      <selection activeCell="E15" sqref="E15"/>
    </sheetView>
  </sheetViews>
  <sheetFormatPr defaultColWidth="8.85546875" defaultRowHeight="12.75" x14ac:dyDescent="0.2"/>
  <cols>
    <col min="1" max="1" width="20.7109375" style="22" customWidth="1"/>
    <col min="2" max="2" width="39.85546875" style="22" customWidth="1"/>
    <col min="3" max="4" width="16.5703125" style="30" customWidth="1"/>
    <col min="5" max="5" width="14.85546875" style="31" customWidth="1"/>
    <col min="6" max="6" width="12.140625" style="31" customWidth="1"/>
    <col min="7" max="16384" width="8.85546875" style="22"/>
  </cols>
  <sheetData>
    <row r="1" spans="1:9" ht="18" customHeight="1" x14ac:dyDescent="0.2">
      <c r="A1" s="20"/>
      <c r="B1" s="20"/>
      <c r="C1" s="20"/>
      <c r="D1" s="20"/>
      <c r="E1" s="21"/>
      <c r="F1" s="21" t="s">
        <v>189</v>
      </c>
    </row>
    <row r="2" spans="1:9" x14ac:dyDescent="0.2">
      <c r="A2" s="23"/>
      <c r="B2" s="23"/>
      <c r="C2" s="23"/>
      <c r="D2" s="23"/>
      <c r="E2" s="24"/>
      <c r="F2" s="24"/>
    </row>
    <row r="3" spans="1:9" ht="36" customHeight="1" x14ac:dyDescent="0.2">
      <c r="A3" s="142" t="s">
        <v>133</v>
      </c>
      <c r="B3" s="142"/>
      <c r="C3" s="142"/>
      <c r="D3" s="142"/>
      <c r="E3" s="142"/>
      <c r="F3" s="142"/>
    </row>
    <row r="4" spans="1:9" s="95" customFormat="1" ht="63.75" customHeight="1" x14ac:dyDescent="0.2">
      <c r="A4" s="92" t="s">
        <v>4</v>
      </c>
      <c r="B4" s="92" t="s">
        <v>135</v>
      </c>
      <c r="C4" s="59" t="s">
        <v>5</v>
      </c>
      <c r="D4" s="70" t="s">
        <v>136</v>
      </c>
      <c r="E4" s="93" t="s">
        <v>137</v>
      </c>
      <c r="F4" s="94" t="s">
        <v>138</v>
      </c>
    </row>
    <row r="5" spans="1:9" x14ac:dyDescent="0.2">
      <c r="A5" s="25">
        <v>1</v>
      </c>
      <c r="B5" s="25">
        <v>2</v>
      </c>
      <c r="C5" s="25">
        <v>3</v>
      </c>
      <c r="D5" s="25"/>
      <c r="E5" s="26"/>
      <c r="F5" s="26">
        <v>5</v>
      </c>
    </row>
    <row r="6" spans="1:9" ht="12.75" customHeight="1" x14ac:dyDescent="0.2">
      <c r="A6" s="143" t="s">
        <v>6</v>
      </c>
      <c r="B6" s="143" t="s">
        <v>80</v>
      </c>
      <c r="C6" s="27" t="s">
        <v>7</v>
      </c>
      <c r="D6" s="96">
        <f t="shared" ref="D6:E6" si="0">D13+D20+D27+D34+D41+D48+D55+D62+D77+D84</f>
        <v>159117.05566999997</v>
      </c>
      <c r="E6" s="96">
        <f t="shared" si="0"/>
        <v>194411.64315999998</v>
      </c>
      <c r="F6" s="96">
        <f>F13+F20+F27+F34+F41+F48+F55+F62+F77+F84</f>
        <v>194396.39094999997</v>
      </c>
      <c r="G6" s="107"/>
      <c r="I6" s="109"/>
    </row>
    <row r="7" spans="1:9" ht="12.75" customHeight="1" x14ac:dyDescent="0.2">
      <c r="A7" s="144"/>
      <c r="B7" s="144"/>
      <c r="C7" s="27" t="s">
        <v>21</v>
      </c>
      <c r="D7" s="97"/>
      <c r="E7" s="96"/>
      <c r="F7" s="96"/>
    </row>
    <row r="8" spans="1:9" ht="38.25" x14ac:dyDescent="0.2">
      <c r="A8" s="144"/>
      <c r="B8" s="144"/>
      <c r="C8" s="27" t="s">
        <v>22</v>
      </c>
      <c r="D8" s="96">
        <f>D15+D22+D29+D36+D43+D50+D57+D64+D79+D86+D93+D71</f>
        <v>159117.05566999997</v>
      </c>
      <c r="E8" s="96">
        <f>E15+E22+E29+E36+E43+E50+E57+E64+E79+E86+E93+E71</f>
        <v>194411.64315999998</v>
      </c>
      <c r="F8" s="96">
        <f>F15+F22+F29+F36+F43+F50+F57+F64+F79+F86+F93+F71</f>
        <v>194396.39094999997</v>
      </c>
    </row>
    <row r="9" spans="1:9" ht="25.5" hidden="1" x14ac:dyDescent="0.2">
      <c r="A9" s="144"/>
      <c r="B9" s="144"/>
      <c r="C9" s="27" t="s">
        <v>23</v>
      </c>
      <c r="D9" s="97"/>
      <c r="E9" s="96"/>
      <c r="F9" s="96"/>
    </row>
    <row r="10" spans="1:9" ht="25.5" hidden="1" customHeight="1" x14ac:dyDescent="0.2">
      <c r="A10" s="144"/>
      <c r="B10" s="144"/>
      <c r="C10" s="27" t="s">
        <v>24</v>
      </c>
      <c r="D10" s="97"/>
      <c r="E10" s="96"/>
      <c r="F10" s="96"/>
    </row>
    <row r="11" spans="1:9" ht="18" customHeight="1" x14ac:dyDescent="0.2">
      <c r="A11" s="144"/>
      <c r="B11" s="144"/>
      <c r="C11" s="27" t="s">
        <v>25</v>
      </c>
      <c r="D11" s="96">
        <f>D18+D25+D32+D39+D46+D53+D60+D67+D82+D89+D96+D74</f>
        <v>158838.06699999998</v>
      </c>
      <c r="E11" s="96">
        <f>E18+E25+E32+E39+E46+E53+E60+E67+E82+E89+E96+E74</f>
        <v>190071.52034999998</v>
      </c>
      <c r="F11" s="96">
        <f>F18+F25+F32+F39+F46+F53+F60+F67+F82+F89+F96+F74</f>
        <v>190056.26814999999</v>
      </c>
    </row>
    <row r="12" spans="1:9" ht="30.75" customHeight="1" x14ac:dyDescent="0.2">
      <c r="A12" s="144"/>
      <c r="B12" s="144"/>
      <c r="C12" s="27" t="s">
        <v>140</v>
      </c>
      <c r="D12" s="97"/>
      <c r="E12" s="96"/>
      <c r="F12" s="96"/>
    </row>
    <row r="13" spans="1:9" x14ac:dyDescent="0.2">
      <c r="A13" s="145" t="s">
        <v>89</v>
      </c>
      <c r="B13" s="146" t="s">
        <v>81</v>
      </c>
      <c r="C13" s="27" t="s">
        <v>7</v>
      </c>
      <c r="D13" s="96">
        <f>D15</f>
        <v>141710.38866999999</v>
      </c>
      <c r="E13" s="96">
        <f>E15</f>
        <v>169183.79816000001</v>
      </c>
      <c r="F13" s="96">
        <f>F15</f>
        <v>169183.79814999999</v>
      </c>
    </row>
    <row r="14" spans="1:9" x14ac:dyDescent="0.2">
      <c r="A14" s="145"/>
      <c r="B14" s="146"/>
      <c r="C14" s="27" t="s">
        <v>21</v>
      </c>
      <c r="D14" s="97"/>
      <c r="E14" s="96"/>
      <c r="F14" s="96"/>
    </row>
    <row r="15" spans="1:9" ht="38.25" x14ac:dyDescent="0.2">
      <c r="A15" s="145"/>
      <c r="B15" s="146"/>
      <c r="C15" s="27" t="s">
        <v>22</v>
      </c>
      <c r="D15" s="97">
        <v>141710.38866999999</v>
      </c>
      <c r="E15" s="96">
        <f>169183.79816</f>
        <v>169183.79816000001</v>
      </c>
      <c r="F15" s="96">
        <v>169183.79814999999</v>
      </c>
    </row>
    <row r="16" spans="1:9" ht="25.5" hidden="1" x14ac:dyDescent="0.2">
      <c r="A16" s="145"/>
      <c r="B16" s="146"/>
      <c r="C16" s="27" t="s">
        <v>23</v>
      </c>
      <c r="D16" s="97"/>
      <c r="E16" s="96">
        <v>0</v>
      </c>
      <c r="F16" s="96">
        <v>0</v>
      </c>
    </row>
    <row r="17" spans="1:6" ht="25.5" hidden="1" x14ac:dyDescent="0.2">
      <c r="A17" s="145"/>
      <c r="B17" s="146"/>
      <c r="C17" s="27" t="s">
        <v>24</v>
      </c>
      <c r="D17" s="97"/>
      <c r="E17" s="96"/>
      <c r="F17" s="96"/>
    </row>
    <row r="18" spans="1:6" x14ac:dyDescent="0.2">
      <c r="A18" s="145"/>
      <c r="B18" s="146"/>
      <c r="C18" s="27" t="s">
        <v>25</v>
      </c>
      <c r="D18" s="97">
        <v>141431.4</v>
      </c>
      <c r="E18" s="96">
        <v>168898.43135</v>
      </c>
      <c r="F18" s="96">
        <v>168898.43135</v>
      </c>
    </row>
    <row r="19" spans="1:6" ht="25.5" x14ac:dyDescent="0.2">
      <c r="A19" s="145"/>
      <c r="B19" s="146"/>
      <c r="C19" s="27" t="s">
        <v>140</v>
      </c>
      <c r="D19" s="97"/>
      <c r="E19" s="96"/>
      <c r="F19" s="96"/>
    </row>
    <row r="20" spans="1:6" ht="12.75" customHeight="1" x14ac:dyDescent="0.2">
      <c r="A20" s="140" t="s">
        <v>90</v>
      </c>
      <c r="B20" s="140" t="s">
        <v>91</v>
      </c>
      <c r="C20" s="27" t="s">
        <v>7</v>
      </c>
      <c r="D20" s="96">
        <f>D22</f>
        <v>220.5</v>
      </c>
      <c r="E20" s="96">
        <f>E22</f>
        <v>4864.2979999999998</v>
      </c>
      <c r="F20" s="96">
        <f>F22</f>
        <v>4864.2030000000004</v>
      </c>
    </row>
    <row r="21" spans="1:6" ht="12.75" customHeight="1" x14ac:dyDescent="0.2">
      <c r="A21" s="141"/>
      <c r="B21" s="141"/>
      <c r="C21" s="27" t="s">
        <v>21</v>
      </c>
      <c r="D21" s="97"/>
      <c r="E21" s="96"/>
      <c r="F21" s="96"/>
    </row>
    <row r="22" spans="1:6" ht="41.25" customHeight="1" x14ac:dyDescent="0.2">
      <c r="A22" s="141"/>
      <c r="B22" s="141"/>
      <c r="C22" s="27" t="s">
        <v>22</v>
      </c>
      <c r="D22" s="97">
        <v>220.5</v>
      </c>
      <c r="E22" s="96">
        <f>4643.798+220.5</f>
        <v>4864.2979999999998</v>
      </c>
      <c r="F22" s="96">
        <f>4643.703+220.5</f>
        <v>4864.2030000000004</v>
      </c>
    </row>
    <row r="23" spans="1:6" ht="25.5" hidden="1" x14ac:dyDescent="0.2">
      <c r="A23" s="141"/>
      <c r="B23" s="141"/>
      <c r="C23" s="27" t="s">
        <v>23</v>
      </c>
      <c r="D23" s="97"/>
      <c r="E23" s="96">
        <v>0</v>
      </c>
      <c r="F23" s="96">
        <v>0</v>
      </c>
    </row>
    <row r="24" spans="1:6" ht="25.5" hidden="1" x14ac:dyDescent="0.2">
      <c r="A24" s="141"/>
      <c r="B24" s="141"/>
      <c r="C24" s="27" t="s">
        <v>24</v>
      </c>
      <c r="D24" s="97"/>
      <c r="E24" s="96">
        <v>0</v>
      </c>
      <c r="F24" s="96">
        <v>0</v>
      </c>
    </row>
    <row r="25" spans="1:6" x14ac:dyDescent="0.2">
      <c r="A25" s="141"/>
      <c r="B25" s="141"/>
      <c r="C25" s="27" t="s">
        <v>25</v>
      </c>
      <c r="D25" s="97">
        <v>220.5</v>
      </c>
      <c r="E25" s="96">
        <f>1330.708+220.5</f>
        <v>1551.2080000000001</v>
      </c>
      <c r="F25" s="96">
        <f>1330.613+220.5</f>
        <v>1551.1130000000001</v>
      </c>
    </row>
    <row r="26" spans="1:6" ht="25.5" x14ac:dyDescent="0.2">
      <c r="A26" s="141"/>
      <c r="B26" s="141"/>
      <c r="C26" s="27" t="s">
        <v>140</v>
      </c>
      <c r="D26" s="97"/>
      <c r="E26" s="96">
        <v>0</v>
      </c>
      <c r="F26" s="96">
        <v>0</v>
      </c>
    </row>
    <row r="27" spans="1:6" ht="12.75" customHeight="1" x14ac:dyDescent="0.2">
      <c r="A27" s="140" t="s">
        <v>92</v>
      </c>
      <c r="B27" s="140" t="s">
        <v>82</v>
      </c>
      <c r="C27" s="27" t="s">
        <v>7</v>
      </c>
      <c r="D27" s="96">
        <f>D29</f>
        <v>0</v>
      </c>
      <c r="E27" s="96">
        <f>E29</f>
        <v>0</v>
      </c>
      <c r="F27" s="96">
        <f>F29</f>
        <v>0</v>
      </c>
    </row>
    <row r="28" spans="1:6" x14ac:dyDescent="0.2">
      <c r="A28" s="141"/>
      <c r="B28" s="141"/>
      <c r="C28" s="27" t="s">
        <v>21</v>
      </c>
      <c r="D28" s="97"/>
      <c r="E28" s="96"/>
      <c r="F28" s="96"/>
    </row>
    <row r="29" spans="1:6" ht="38.25" x14ac:dyDescent="0.2">
      <c r="A29" s="141"/>
      <c r="B29" s="141"/>
      <c r="C29" s="27" t="s">
        <v>22</v>
      </c>
      <c r="D29" s="97"/>
      <c r="E29" s="96">
        <v>0</v>
      </c>
      <c r="F29" s="96">
        <v>0</v>
      </c>
    </row>
    <row r="30" spans="1:6" ht="25.5" hidden="1" x14ac:dyDescent="0.2">
      <c r="A30" s="141"/>
      <c r="B30" s="141"/>
      <c r="C30" s="27" t="s">
        <v>23</v>
      </c>
      <c r="D30" s="97"/>
      <c r="E30" s="96">
        <v>0</v>
      </c>
      <c r="F30" s="96">
        <v>0</v>
      </c>
    </row>
    <row r="31" spans="1:6" ht="26.25" hidden="1" customHeight="1" x14ac:dyDescent="0.2">
      <c r="A31" s="141"/>
      <c r="B31" s="141"/>
      <c r="C31" s="27" t="s">
        <v>24</v>
      </c>
      <c r="D31" s="97"/>
      <c r="E31" s="96">
        <v>0</v>
      </c>
      <c r="F31" s="96">
        <v>0</v>
      </c>
    </row>
    <row r="32" spans="1:6" ht="25.5" x14ac:dyDescent="0.2">
      <c r="A32" s="141"/>
      <c r="B32" s="141"/>
      <c r="C32" s="27" t="s">
        <v>25</v>
      </c>
      <c r="D32" s="97"/>
      <c r="E32" s="96"/>
      <c r="F32" s="96"/>
    </row>
    <row r="33" spans="1:6" ht="25.5" x14ac:dyDescent="0.2">
      <c r="A33" s="141"/>
      <c r="B33" s="141"/>
      <c r="C33" s="27" t="s">
        <v>140</v>
      </c>
      <c r="D33" s="97"/>
      <c r="E33" s="96">
        <v>0</v>
      </c>
      <c r="F33" s="96">
        <v>0</v>
      </c>
    </row>
    <row r="34" spans="1:6" ht="12.75" customHeight="1" x14ac:dyDescent="0.2">
      <c r="A34" s="140" t="s">
        <v>93</v>
      </c>
      <c r="B34" s="140" t="s">
        <v>83</v>
      </c>
      <c r="C34" s="27" t="s">
        <v>7</v>
      </c>
      <c r="D34" s="96">
        <f>D36</f>
        <v>1815.8</v>
      </c>
      <c r="E34" s="96">
        <f>E36</f>
        <v>2980.4</v>
      </c>
      <c r="F34" s="96">
        <f>F36</f>
        <v>2980.4</v>
      </c>
    </row>
    <row r="35" spans="1:6" x14ac:dyDescent="0.2">
      <c r="A35" s="141"/>
      <c r="B35" s="141"/>
      <c r="C35" s="27" t="s">
        <v>21</v>
      </c>
      <c r="D35" s="97"/>
      <c r="E35" s="96"/>
      <c r="F35" s="96"/>
    </row>
    <row r="36" spans="1:6" ht="38.25" x14ac:dyDescent="0.2">
      <c r="A36" s="141"/>
      <c r="B36" s="141"/>
      <c r="C36" s="27" t="s">
        <v>22</v>
      </c>
      <c r="D36" s="98">
        <v>1815.8</v>
      </c>
      <c r="E36" s="96">
        <v>2980.4</v>
      </c>
      <c r="F36" s="96">
        <v>2980.4</v>
      </c>
    </row>
    <row r="37" spans="1:6" ht="25.5" hidden="1" x14ac:dyDescent="0.2">
      <c r="A37" s="141"/>
      <c r="B37" s="141"/>
      <c r="C37" s="27" t="s">
        <v>23</v>
      </c>
      <c r="D37" s="97"/>
      <c r="E37" s="96">
        <v>0</v>
      </c>
      <c r="F37" s="96">
        <v>0</v>
      </c>
    </row>
    <row r="38" spans="1:6" ht="25.5" hidden="1" x14ac:dyDescent="0.2">
      <c r="A38" s="141"/>
      <c r="B38" s="141"/>
      <c r="C38" s="27" t="s">
        <v>24</v>
      </c>
      <c r="D38" s="97"/>
      <c r="E38" s="96">
        <v>0</v>
      </c>
      <c r="F38" s="96">
        <v>0</v>
      </c>
    </row>
    <row r="39" spans="1:6" ht="25.5" x14ac:dyDescent="0.2">
      <c r="A39" s="141"/>
      <c r="B39" s="141"/>
      <c r="C39" s="27" t="s">
        <v>25</v>
      </c>
      <c r="D39" s="98">
        <v>1815.8</v>
      </c>
      <c r="E39" s="96">
        <v>2980.4</v>
      </c>
      <c r="F39" s="96">
        <v>2980.4</v>
      </c>
    </row>
    <row r="40" spans="1:6" ht="25.5" x14ac:dyDescent="0.2">
      <c r="A40" s="141"/>
      <c r="B40" s="141"/>
      <c r="C40" s="27" t="s">
        <v>140</v>
      </c>
      <c r="D40" s="97"/>
      <c r="E40" s="96"/>
      <c r="F40" s="96"/>
    </row>
    <row r="41" spans="1:6" ht="12.75" customHeight="1" x14ac:dyDescent="0.2">
      <c r="A41" s="140" t="s">
        <v>94</v>
      </c>
      <c r="B41" s="140" t="s">
        <v>84</v>
      </c>
      <c r="C41" s="27" t="s">
        <v>7</v>
      </c>
      <c r="D41" s="96">
        <f>D43</f>
        <v>20</v>
      </c>
      <c r="E41" s="96">
        <f>E43</f>
        <v>105.4</v>
      </c>
      <c r="F41" s="96">
        <f>F43</f>
        <v>105.4</v>
      </c>
    </row>
    <row r="42" spans="1:6" x14ac:dyDescent="0.2">
      <c r="A42" s="141"/>
      <c r="B42" s="141"/>
      <c r="C42" s="27" t="s">
        <v>21</v>
      </c>
      <c r="D42" s="97"/>
      <c r="E42" s="96"/>
      <c r="F42" s="96"/>
    </row>
    <row r="43" spans="1:6" ht="38.25" x14ac:dyDescent="0.2">
      <c r="A43" s="141"/>
      <c r="B43" s="141"/>
      <c r="C43" s="27" t="s">
        <v>22</v>
      </c>
      <c r="D43" s="97">
        <v>20</v>
      </c>
      <c r="E43" s="96">
        <v>105.4</v>
      </c>
      <c r="F43" s="96">
        <v>105.4</v>
      </c>
    </row>
    <row r="44" spans="1:6" ht="25.5" hidden="1" x14ac:dyDescent="0.2">
      <c r="A44" s="141"/>
      <c r="B44" s="141"/>
      <c r="C44" s="27" t="s">
        <v>23</v>
      </c>
      <c r="D44" s="97"/>
      <c r="E44" s="96">
        <v>0</v>
      </c>
      <c r="F44" s="96">
        <v>0</v>
      </c>
    </row>
    <row r="45" spans="1:6" ht="25.5" hidden="1" x14ac:dyDescent="0.2">
      <c r="A45" s="141"/>
      <c r="B45" s="141"/>
      <c r="C45" s="27" t="s">
        <v>24</v>
      </c>
      <c r="D45" s="97"/>
      <c r="E45" s="96">
        <v>0</v>
      </c>
      <c r="F45" s="96">
        <v>0</v>
      </c>
    </row>
    <row r="46" spans="1:6" ht="25.5" x14ac:dyDescent="0.2">
      <c r="A46" s="141"/>
      <c r="B46" s="141"/>
      <c r="C46" s="27" t="s">
        <v>25</v>
      </c>
      <c r="D46" s="97">
        <v>20</v>
      </c>
      <c r="E46" s="96">
        <v>105.4</v>
      </c>
      <c r="F46" s="96">
        <v>105.4</v>
      </c>
    </row>
    <row r="47" spans="1:6" ht="25.5" x14ac:dyDescent="0.2">
      <c r="A47" s="141"/>
      <c r="B47" s="141"/>
      <c r="C47" s="27" t="s">
        <v>140</v>
      </c>
      <c r="D47" s="97"/>
      <c r="E47" s="96"/>
      <c r="F47" s="96"/>
    </row>
    <row r="48" spans="1:6" ht="12.75" customHeight="1" x14ac:dyDescent="0.2">
      <c r="A48" s="140" t="s">
        <v>95</v>
      </c>
      <c r="B48" s="140" t="s">
        <v>85</v>
      </c>
      <c r="C48" s="27" t="s">
        <v>7</v>
      </c>
      <c r="D48" s="96">
        <f>D50</f>
        <v>13025.9</v>
      </c>
      <c r="E48" s="96">
        <f>E50</f>
        <v>13607.8</v>
      </c>
      <c r="F48" s="96">
        <f>F50</f>
        <v>13592.6428</v>
      </c>
    </row>
    <row r="49" spans="1:6" x14ac:dyDescent="0.2">
      <c r="A49" s="141"/>
      <c r="B49" s="141"/>
      <c r="C49" s="27" t="s">
        <v>21</v>
      </c>
      <c r="D49" s="97"/>
      <c r="E49" s="96"/>
      <c r="F49" s="96"/>
    </row>
    <row r="50" spans="1:6" ht="38.25" x14ac:dyDescent="0.2">
      <c r="A50" s="141"/>
      <c r="B50" s="141"/>
      <c r="C50" s="27" t="s">
        <v>22</v>
      </c>
      <c r="D50" s="97">
        <v>13025.9</v>
      </c>
      <c r="E50" s="96">
        <v>13607.8</v>
      </c>
      <c r="F50" s="96">
        <v>13592.6428</v>
      </c>
    </row>
    <row r="51" spans="1:6" ht="18.75" hidden="1" customHeight="1" x14ac:dyDescent="0.2">
      <c r="A51" s="141"/>
      <c r="B51" s="141"/>
      <c r="C51" s="27" t="s">
        <v>23</v>
      </c>
      <c r="D51" s="97"/>
      <c r="E51" s="96">
        <v>0</v>
      </c>
      <c r="F51" s="96">
        <v>0</v>
      </c>
    </row>
    <row r="52" spans="1:6" ht="25.5" hidden="1" x14ac:dyDescent="0.2">
      <c r="A52" s="141"/>
      <c r="B52" s="141"/>
      <c r="C52" s="27" t="s">
        <v>24</v>
      </c>
      <c r="D52" s="97"/>
      <c r="E52" s="96">
        <v>0</v>
      </c>
      <c r="F52" s="96">
        <v>0</v>
      </c>
    </row>
    <row r="53" spans="1:6" ht="25.5" x14ac:dyDescent="0.2">
      <c r="A53" s="141"/>
      <c r="B53" s="141"/>
      <c r="C53" s="27" t="s">
        <v>25</v>
      </c>
      <c r="D53" s="97">
        <v>13025.9</v>
      </c>
      <c r="E53" s="96">
        <v>13607.8</v>
      </c>
      <c r="F53" s="96">
        <v>13592.6428</v>
      </c>
    </row>
    <row r="54" spans="1:6" ht="25.5" x14ac:dyDescent="0.2">
      <c r="A54" s="141"/>
      <c r="B54" s="141"/>
      <c r="C54" s="27" t="s">
        <v>140</v>
      </c>
      <c r="D54" s="97"/>
      <c r="E54" s="96">
        <v>0</v>
      </c>
      <c r="F54" s="96">
        <v>0</v>
      </c>
    </row>
    <row r="55" spans="1:6" ht="12.75" customHeight="1" x14ac:dyDescent="0.2">
      <c r="A55" s="140" t="s">
        <v>96</v>
      </c>
      <c r="B55" s="140" t="s">
        <v>86</v>
      </c>
      <c r="C55" s="27" t="s">
        <v>7</v>
      </c>
      <c r="D55" s="96">
        <f>D57</f>
        <v>2210</v>
      </c>
      <c r="E55" s="96">
        <f>E57</f>
        <v>2210</v>
      </c>
      <c r="F55" s="96">
        <f>F57</f>
        <v>2210</v>
      </c>
    </row>
    <row r="56" spans="1:6" ht="18.75" customHeight="1" x14ac:dyDescent="0.2">
      <c r="A56" s="141"/>
      <c r="B56" s="141"/>
      <c r="C56" s="27" t="s">
        <v>21</v>
      </c>
      <c r="D56" s="97"/>
      <c r="E56" s="96"/>
      <c r="F56" s="96"/>
    </row>
    <row r="57" spans="1:6" ht="27" customHeight="1" x14ac:dyDescent="0.2">
      <c r="A57" s="141"/>
      <c r="B57" s="141"/>
      <c r="C57" s="27" t="s">
        <v>22</v>
      </c>
      <c r="D57" s="96">
        <v>2210</v>
      </c>
      <c r="E57" s="96">
        <v>2210</v>
      </c>
      <c r="F57" s="96">
        <v>2210</v>
      </c>
    </row>
    <row r="58" spans="1:6" ht="25.5" hidden="1" x14ac:dyDescent="0.2">
      <c r="A58" s="141"/>
      <c r="B58" s="141"/>
      <c r="C58" s="27" t="s">
        <v>23</v>
      </c>
      <c r="D58" s="97"/>
      <c r="E58" s="96">
        <v>0</v>
      </c>
      <c r="F58" s="96">
        <v>0</v>
      </c>
    </row>
    <row r="59" spans="1:6" ht="25.5" hidden="1" x14ac:dyDescent="0.2">
      <c r="A59" s="141"/>
      <c r="B59" s="141"/>
      <c r="C59" s="27" t="s">
        <v>24</v>
      </c>
      <c r="D59" s="97"/>
      <c r="E59" s="96">
        <v>0</v>
      </c>
      <c r="F59" s="96">
        <v>0</v>
      </c>
    </row>
    <row r="60" spans="1:6" ht="25.5" x14ac:dyDescent="0.2">
      <c r="A60" s="141"/>
      <c r="B60" s="141"/>
      <c r="C60" s="27" t="s">
        <v>25</v>
      </c>
      <c r="D60" s="96">
        <v>2210</v>
      </c>
      <c r="E60" s="96">
        <v>2210</v>
      </c>
      <c r="F60" s="96">
        <v>2210</v>
      </c>
    </row>
    <row r="61" spans="1:6" ht="25.5" x14ac:dyDescent="0.2">
      <c r="A61" s="141"/>
      <c r="B61" s="141"/>
      <c r="C61" s="27" t="s">
        <v>140</v>
      </c>
      <c r="D61" s="97"/>
      <c r="E61" s="96">
        <v>0</v>
      </c>
      <c r="F61" s="96">
        <v>0</v>
      </c>
    </row>
    <row r="62" spans="1:6" ht="12.75" customHeight="1" x14ac:dyDescent="0.2">
      <c r="A62" s="147" t="s">
        <v>97</v>
      </c>
      <c r="B62" s="140" t="s">
        <v>171</v>
      </c>
      <c r="C62" s="27" t="s">
        <v>7</v>
      </c>
      <c r="D62" s="96">
        <f>D64</f>
        <v>114.467</v>
      </c>
      <c r="E62" s="96">
        <f>E64</f>
        <v>666.66700000000003</v>
      </c>
      <c r="F62" s="96">
        <f>F64</f>
        <v>666.66700000000003</v>
      </c>
    </row>
    <row r="63" spans="1:6" x14ac:dyDescent="0.2">
      <c r="A63" s="147"/>
      <c r="B63" s="141"/>
      <c r="C63" s="27" t="s">
        <v>21</v>
      </c>
      <c r="D63" s="97"/>
      <c r="E63" s="96"/>
      <c r="F63" s="96"/>
    </row>
    <row r="64" spans="1:6" ht="38.25" x14ac:dyDescent="0.2">
      <c r="A64" s="147"/>
      <c r="B64" s="141"/>
      <c r="C64" s="27" t="s">
        <v>22</v>
      </c>
      <c r="D64" s="96">
        <f>66.667+47.8</f>
        <v>114.467</v>
      </c>
      <c r="E64" s="96">
        <v>666.66700000000003</v>
      </c>
      <c r="F64" s="96">
        <v>666.66700000000003</v>
      </c>
    </row>
    <row r="65" spans="1:6" ht="25.5" hidden="1" x14ac:dyDescent="0.2">
      <c r="A65" s="147"/>
      <c r="B65" s="141"/>
      <c r="C65" s="27" t="s">
        <v>23</v>
      </c>
      <c r="D65" s="110"/>
      <c r="E65" s="96">
        <v>0</v>
      </c>
      <c r="F65" s="96">
        <v>0</v>
      </c>
    </row>
    <row r="66" spans="1:6" ht="25.5" hidden="1" x14ac:dyDescent="0.2">
      <c r="A66" s="147"/>
      <c r="B66" s="141"/>
      <c r="C66" s="27" t="s">
        <v>24</v>
      </c>
      <c r="D66" s="110"/>
      <c r="E66" s="96"/>
      <c r="F66" s="96"/>
    </row>
    <row r="67" spans="1:6" ht="25.5" x14ac:dyDescent="0.2">
      <c r="A67" s="147"/>
      <c r="B67" s="141"/>
      <c r="C67" s="27" t="s">
        <v>25</v>
      </c>
      <c r="D67" s="96">
        <f>66.667+47.8</f>
        <v>114.467</v>
      </c>
      <c r="E67" s="96">
        <v>66.667000000000002</v>
      </c>
      <c r="F67" s="96">
        <v>66.667000000000002</v>
      </c>
    </row>
    <row r="68" spans="1:6" ht="25.5" x14ac:dyDescent="0.2">
      <c r="A68" s="147"/>
      <c r="B68" s="141"/>
      <c r="C68" s="27" t="s">
        <v>140</v>
      </c>
      <c r="D68" s="97"/>
      <c r="E68" s="96">
        <v>0</v>
      </c>
      <c r="F68" s="96">
        <v>0</v>
      </c>
    </row>
    <row r="69" spans="1:6" hidden="1" x14ac:dyDescent="0.2">
      <c r="A69" s="147" t="s">
        <v>98</v>
      </c>
      <c r="B69" s="140" t="s">
        <v>87</v>
      </c>
      <c r="C69" s="27" t="s">
        <v>7</v>
      </c>
      <c r="D69" s="97"/>
      <c r="E69" s="96">
        <f t="shared" ref="E69:F69" si="1">E72+E73+E74+E75+E76</f>
        <v>0</v>
      </c>
      <c r="F69" s="96">
        <f t="shared" si="1"/>
        <v>0</v>
      </c>
    </row>
    <row r="70" spans="1:6" hidden="1" x14ac:dyDescent="0.2">
      <c r="A70" s="147"/>
      <c r="B70" s="141"/>
      <c r="C70" s="27" t="s">
        <v>21</v>
      </c>
      <c r="D70" s="97"/>
      <c r="E70" s="96"/>
      <c r="F70" s="96"/>
    </row>
    <row r="71" spans="1:6" ht="38.25" hidden="1" x14ac:dyDescent="0.2">
      <c r="A71" s="147"/>
      <c r="B71" s="141"/>
      <c r="C71" s="27" t="s">
        <v>22</v>
      </c>
      <c r="D71" s="97"/>
      <c r="E71" s="96">
        <f t="shared" ref="E71:F71" si="2">E72+E73+E74+E75+E76</f>
        <v>0</v>
      </c>
      <c r="F71" s="96">
        <f t="shared" si="2"/>
        <v>0</v>
      </c>
    </row>
    <row r="72" spans="1:6" ht="25.5" hidden="1" x14ac:dyDescent="0.2">
      <c r="A72" s="147"/>
      <c r="B72" s="141"/>
      <c r="C72" s="27" t="s">
        <v>23</v>
      </c>
      <c r="D72" s="97"/>
      <c r="E72" s="96">
        <v>0</v>
      </c>
      <c r="F72" s="96">
        <v>0</v>
      </c>
    </row>
    <row r="73" spans="1:6" ht="25.5" hidden="1" x14ac:dyDescent="0.2">
      <c r="A73" s="147"/>
      <c r="B73" s="141"/>
      <c r="C73" s="27" t="s">
        <v>24</v>
      </c>
      <c r="D73" s="97"/>
      <c r="E73" s="96">
        <v>0</v>
      </c>
      <c r="F73" s="96">
        <v>0</v>
      </c>
    </row>
    <row r="74" spans="1:6" ht="25.5" hidden="1" x14ac:dyDescent="0.2">
      <c r="A74" s="147"/>
      <c r="B74" s="141"/>
      <c r="C74" s="27" t="s">
        <v>25</v>
      </c>
      <c r="D74" s="97"/>
      <c r="E74" s="96">
        <v>0</v>
      </c>
      <c r="F74" s="96">
        <v>0</v>
      </c>
    </row>
    <row r="75" spans="1:6" ht="38.25" hidden="1" x14ac:dyDescent="0.2">
      <c r="A75" s="147"/>
      <c r="B75" s="141"/>
      <c r="C75" s="27" t="s">
        <v>8</v>
      </c>
      <c r="D75" s="97"/>
      <c r="E75" s="96">
        <v>0</v>
      </c>
      <c r="F75" s="96">
        <v>0</v>
      </c>
    </row>
    <row r="76" spans="1:6" ht="14.25" hidden="1" customHeight="1" x14ac:dyDescent="0.2">
      <c r="A76" s="147"/>
      <c r="B76" s="148"/>
      <c r="C76" s="27" t="s">
        <v>26</v>
      </c>
      <c r="D76" s="97"/>
      <c r="E76" s="96">
        <v>0</v>
      </c>
      <c r="F76" s="96">
        <v>0</v>
      </c>
    </row>
    <row r="77" spans="1:6" ht="12.75" customHeight="1" x14ac:dyDescent="0.2">
      <c r="A77" s="147" t="s">
        <v>142</v>
      </c>
      <c r="B77" s="149" t="s">
        <v>141</v>
      </c>
      <c r="C77" s="27" t="s">
        <v>7</v>
      </c>
      <c r="D77" s="96">
        <f>D79</f>
        <v>0</v>
      </c>
      <c r="E77" s="96">
        <f>E79</f>
        <v>202.38</v>
      </c>
      <c r="F77" s="96">
        <f>F79</f>
        <v>202.38</v>
      </c>
    </row>
    <row r="78" spans="1:6" x14ac:dyDescent="0.2">
      <c r="A78" s="147"/>
      <c r="B78" s="149"/>
      <c r="C78" s="27" t="s">
        <v>21</v>
      </c>
      <c r="D78" s="97"/>
      <c r="E78" s="96"/>
      <c r="F78" s="96"/>
    </row>
    <row r="79" spans="1:6" ht="38.25" x14ac:dyDescent="0.2">
      <c r="A79" s="147"/>
      <c r="B79" s="149"/>
      <c r="C79" s="27" t="s">
        <v>22</v>
      </c>
      <c r="D79" s="97">
        <v>0</v>
      </c>
      <c r="E79" s="96">
        <v>202.38</v>
      </c>
      <c r="F79" s="96">
        <v>202.38</v>
      </c>
    </row>
    <row r="80" spans="1:6" ht="25.5" hidden="1" x14ac:dyDescent="0.2">
      <c r="A80" s="147"/>
      <c r="B80" s="149"/>
      <c r="C80" s="27" t="s">
        <v>23</v>
      </c>
      <c r="D80" s="97"/>
      <c r="E80" s="96"/>
      <c r="F80" s="96"/>
    </row>
    <row r="81" spans="1:6" ht="25.5" hidden="1" x14ac:dyDescent="0.2">
      <c r="A81" s="147"/>
      <c r="B81" s="149"/>
      <c r="C81" s="27" t="s">
        <v>24</v>
      </c>
      <c r="D81" s="97"/>
      <c r="E81" s="96"/>
      <c r="F81" s="96"/>
    </row>
    <row r="82" spans="1:6" ht="25.5" x14ac:dyDescent="0.2">
      <c r="A82" s="147"/>
      <c r="B82" s="149"/>
      <c r="C82" s="27" t="s">
        <v>25</v>
      </c>
      <c r="D82" s="97">
        <v>0</v>
      </c>
      <c r="E82" s="96">
        <v>60.713999999999999</v>
      </c>
      <c r="F82" s="96">
        <v>60.713999999999999</v>
      </c>
    </row>
    <row r="83" spans="1:6" ht="25.5" x14ac:dyDescent="0.2">
      <c r="A83" s="147"/>
      <c r="B83" s="149"/>
      <c r="C83" s="27" t="s">
        <v>140</v>
      </c>
      <c r="D83" s="97"/>
      <c r="E83" s="96">
        <v>0</v>
      </c>
      <c r="F83" s="96">
        <v>0</v>
      </c>
    </row>
    <row r="84" spans="1:6" ht="12.75" customHeight="1" x14ac:dyDescent="0.2">
      <c r="A84" s="147" t="s">
        <v>143</v>
      </c>
      <c r="B84" s="149" t="s">
        <v>144</v>
      </c>
      <c r="C84" s="27" t="s">
        <v>7</v>
      </c>
      <c r="D84" s="96">
        <f>D86</f>
        <v>0</v>
      </c>
      <c r="E84" s="96">
        <f>E86</f>
        <v>590.9</v>
      </c>
      <c r="F84" s="96">
        <f>F86</f>
        <v>590.9</v>
      </c>
    </row>
    <row r="85" spans="1:6" x14ac:dyDescent="0.2">
      <c r="A85" s="147"/>
      <c r="B85" s="149"/>
      <c r="C85" s="27" t="s">
        <v>21</v>
      </c>
      <c r="D85" s="97"/>
      <c r="E85" s="96"/>
      <c r="F85" s="96"/>
    </row>
    <row r="86" spans="1:6" ht="38.25" x14ac:dyDescent="0.2">
      <c r="A86" s="147"/>
      <c r="B86" s="149"/>
      <c r="C86" s="27" t="s">
        <v>22</v>
      </c>
      <c r="D86" s="97">
        <v>0</v>
      </c>
      <c r="E86" s="96">
        <f>SUM(E87:E90)</f>
        <v>590.9</v>
      </c>
      <c r="F86" s="96">
        <f>SUM(F87:F90)</f>
        <v>590.9</v>
      </c>
    </row>
    <row r="87" spans="1:6" ht="25.5" hidden="1" x14ac:dyDescent="0.2">
      <c r="A87" s="147"/>
      <c r="B87" s="149"/>
      <c r="C87" s="27" t="s">
        <v>23</v>
      </c>
      <c r="D87" s="97"/>
      <c r="E87" s="96">
        <v>0</v>
      </c>
      <c r="F87" s="96">
        <v>0</v>
      </c>
    </row>
    <row r="88" spans="1:6" ht="25.5" hidden="1" x14ac:dyDescent="0.2">
      <c r="A88" s="147"/>
      <c r="B88" s="149"/>
      <c r="C88" s="27" t="s">
        <v>24</v>
      </c>
      <c r="D88" s="97"/>
      <c r="E88" s="96"/>
      <c r="F88" s="96"/>
    </row>
    <row r="89" spans="1:6" ht="25.5" x14ac:dyDescent="0.2">
      <c r="A89" s="147"/>
      <c r="B89" s="149"/>
      <c r="C89" s="27" t="s">
        <v>25</v>
      </c>
      <c r="D89" s="97">
        <v>0</v>
      </c>
      <c r="E89" s="96">
        <v>590.9</v>
      </c>
      <c r="F89" s="96">
        <v>590.9</v>
      </c>
    </row>
    <row r="90" spans="1:6" ht="25.5" x14ac:dyDescent="0.2">
      <c r="A90" s="147"/>
      <c r="B90" s="149"/>
      <c r="C90" s="27" t="s">
        <v>140</v>
      </c>
      <c r="D90" s="97"/>
      <c r="E90" s="96">
        <v>0</v>
      </c>
      <c r="F90" s="96">
        <v>0</v>
      </c>
    </row>
    <row r="91" spans="1:6" ht="12.75" hidden="1" customHeight="1" x14ac:dyDescent="0.2">
      <c r="A91" s="150" t="s">
        <v>99</v>
      </c>
      <c r="B91" s="150" t="s">
        <v>88</v>
      </c>
      <c r="C91" s="45" t="s">
        <v>7</v>
      </c>
      <c r="D91" s="58"/>
      <c r="E91" s="46">
        <f t="shared" ref="E91:F91" si="3">E94+E95+E96+E97+E98</f>
        <v>0</v>
      </c>
      <c r="F91" s="46">
        <f t="shared" si="3"/>
        <v>0</v>
      </c>
    </row>
    <row r="92" spans="1:6" hidden="1" x14ac:dyDescent="0.2">
      <c r="A92" s="151"/>
      <c r="B92" s="151"/>
      <c r="C92" s="45" t="s">
        <v>21</v>
      </c>
      <c r="D92" s="58"/>
      <c r="E92" s="46"/>
      <c r="F92" s="46"/>
    </row>
    <row r="93" spans="1:6" ht="36" hidden="1" x14ac:dyDescent="0.2">
      <c r="A93" s="151"/>
      <c r="B93" s="151"/>
      <c r="C93" s="45" t="s">
        <v>22</v>
      </c>
      <c r="D93" s="58"/>
      <c r="E93" s="46">
        <f t="shared" ref="E93:F93" si="4">SUM(E94:E98)</f>
        <v>0</v>
      </c>
      <c r="F93" s="46">
        <f t="shared" si="4"/>
        <v>0</v>
      </c>
    </row>
    <row r="94" spans="1:6" ht="24" hidden="1" x14ac:dyDescent="0.2">
      <c r="A94" s="151"/>
      <c r="B94" s="151"/>
      <c r="C94" s="45" t="s">
        <v>23</v>
      </c>
      <c r="D94" s="58"/>
      <c r="E94" s="46">
        <v>0</v>
      </c>
      <c r="F94" s="46">
        <v>0</v>
      </c>
    </row>
    <row r="95" spans="1:6" ht="24" hidden="1" x14ac:dyDescent="0.2">
      <c r="A95" s="151"/>
      <c r="B95" s="151"/>
      <c r="C95" s="45" t="s">
        <v>24</v>
      </c>
      <c r="D95" s="58"/>
      <c r="E95" s="46">
        <v>0</v>
      </c>
      <c r="F95" s="46">
        <v>0</v>
      </c>
    </row>
    <row r="96" spans="1:6" s="28" customFormat="1" hidden="1" x14ac:dyDescent="0.2">
      <c r="A96" s="151"/>
      <c r="B96" s="151"/>
      <c r="C96" s="45" t="s">
        <v>25</v>
      </c>
      <c r="D96" s="58"/>
      <c r="E96" s="46">
        <v>0</v>
      </c>
      <c r="F96" s="46">
        <v>0</v>
      </c>
    </row>
    <row r="97" spans="1:6" ht="36" hidden="1" x14ac:dyDescent="0.2">
      <c r="A97" s="151"/>
      <c r="B97" s="151"/>
      <c r="C97" s="45" t="s">
        <v>8</v>
      </c>
      <c r="D97" s="58"/>
      <c r="E97" s="46">
        <v>0</v>
      </c>
      <c r="F97" s="46">
        <v>0</v>
      </c>
    </row>
    <row r="98" spans="1:6" hidden="1" x14ac:dyDescent="0.2">
      <c r="A98" s="152"/>
      <c r="B98" s="152"/>
      <c r="C98" s="45" t="s">
        <v>26</v>
      </c>
      <c r="D98" s="58"/>
      <c r="E98" s="46">
        <v>0</v>
      </c>
      <c r="F98" s="46">
        <v>0</v>
      </c>
    </row>
    <row r="99" spans="1:6" x14ac:dyDescent="0.2">
      <c r="E99" s="29"/>
      <c r="F99" s="29"/>
    </row>
  </sheetData>
  <mergeCells count="27">
    <mergeCell ref="A84:A90"/>
    <mergeCell ref="B84:B90"/>
    <mergeCell ref="A91:A98"/>
    <mergeCell ref="B91:B98"/>
    <mergeCell ref="A77:A83"/>
    <mergeCell ref="B77:B83"/>
    <mergeCell ref="A55:A61"/>
    <mergeCell ref="B55:B61"/>
    <mergeCell ref="A62:A68"/>
    <mergeCell ref="B62:B68"/>
    <mergeCell ref="A69:A76"/>
    <mergeCell ref="B69:B76"/>
    <mergeCell ref="A34:A40"/>
    <mergeCell ref="B34:B40"/>
    <mergeCell ref="A41:A47"/>
    <mergeCell ref="B41:B47"/>
    <mergeCell ref="A48:A54"/>
    <mergeCell ref="B48:B54"/>
    <mergeCell ref="A27:A33"/>
    <mergeCell ref="B27:B33"/>
    <mergeCell ref="A3:F3"/>
    <mergeCell ref="A6:A12"/>
    <mergeCell ref="B6:B12"/>
    <mergeCell ref="A13:A19"/>
    <mergeCell ref="B13:B19"/>
    <mergeCell ref="A20:A26"/>
    <mergeCell ref="B20:B26"/>
  </mergeCells>
  <pageMargins left="0.31496062992125984" right="0.11811023622047245" top="0.35433070866141736" bottom="0.35433070866141736" header="0.31496062992125984" footer="0.31496062992125984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E9" sqref="E9"/>
    </sheetView>
  </sheetViews>
  <sheetFormatPr defaultRowHeight="15" x14ac:dyDescent="0.25"/>
  <cols>
    <col min="1" max="1" width="6.85546875" customWidth="1"/>
    <col min="2" max="2" width="33.140625" customWidth="1"/>
    <col min="3" max="3" width="35.85546875" customWidth="1"/>
    <col min="4" max="4" width="31.140625" customWidth="1"/>
    <col min="5" max="5" width="20.42578125" customWidth="1"/>
  </cols>
  <sheetData>
    <row r="1" spans="1:7" ht="29.25" customHeight="1" x14ac:dyDescent="0.25">
      <c r="G1" s="106" t="s">
        <v>139</v>
      </c>
    </row>
    <row r="2" spans="1:7" ht="37.5" x14ac:dyDescent="0.25">
      <c r="A2" s="56" t="s">
        <v>105</v>
      </c>
      <c r="B2" s="57"/>
      <c r="C2" s="57"/>
      <c r="D2" s="57"/>
      <c r="E2" s="57"/>
      <c r="F2" s="57"/>
      <c r="G2" s="57"/>
    </row>
    <row r="3" spans="1:7" ht="18.75" x14ac:dyDescent="0.25">
      <c r="A3" s="50"/>
    </row>
    <row r="4" spans="1:7" ht="43.5" customHeight="1" x14ac:dyDescent="0.25">
      <c r="A4" s="153" t="s">
        <v>1</v>
      </c>
      <c r="B4" s="153" t="s">
        <v>100</v>
      </c>
      <c r="C4" s="153" t="s">
        <v>106</v>
      </c>
      <c r="D4" s="153" t="s">
        <v>107</v>
      </c>
      <c r="E4" s="153" t="s">
        <v>101</v>
      </c>
      <c r="F4" s="153"/>
      <c r="G4" s="153"/>
    </row>
    <row r="5" spans="1:7" ht="15.75" x14ac:dyDescent="0.25">
      <c r="A5" s="153"/>
      <c r="B5" s="153"/>
      <c r="C5" s="153"/>
      <c r="D5" s="153"/>
      <c r="E5" s="153" t="s">
        <v>102</v>
      </c>
      <c r="F5" s="153" t="s">
        <v>10</v>
      </c>
      <c r="G5" s="153"/>
    </row>
    <row r="6" spans="1:7" ht="32.25" customHeight="1" x14ac:dyDescent="0.25">
      <c r="A6" s="153"/>
      <c r="B6" s="153"/>
      <c r="C6" s="153"/>
      <c r="D6" s="153"/>
      <c r="E6" s="153"/>
      <c r="F6" s="54" t="s">
        <v>103</v>
      </c>
      <c r="G6" s="54" t="s">
        <v>104</v>
      </c>
    </row>
    <row r="7" spans="1:7" ht="96" customHeight="1" x14ac:dyDescent="0.25">
      <c r="A7" s="72">
        <v>1</v>
      </c>
      <c r="B7" s="55" t="s">
        <v>108</v>
      </c>
      <c r="C7" s="55" t="s">
        <v>150</v>
      </c>
      <c r="D7" s="55" t="s">
        <v>109</v>
      </c>
      <c r="E7" s="73" t="s">
        <v>112</v>
      </c>
      <c r="F7" s="54">
        <v>1</v>
      </c>
      <c r="G7" s="54">
        <v>1</v>
      </c>
    </row>
    <row r="8" spans="1:7" ht="188.25" customHeight="1" x14ac:dyDescent="0.25">
      <c r="A8" s="72">
        <v>2</v>
      </c>
      <c r="B8" s="74" t="s">
        <v>131</v>
      </c>
      <c r="C8" s="74" t="s">
        <v>145</v>
      </c>
      <c r="D8" s="74" t="s">
        <v>146</v>
      </c>
      <c r="E8" s="73" t="s">
        <v>110</v>
      </c>
      <c r="F8" s="54">
        <v>1</v>
      </c>
      <c r="G8" s="54">
        <v>1</v>
      </c>
    </row>
    <row r="9" spans="1:7" ht="105" customHeight="1" x14ac:dyDescent="0.25">
      <c r="A9" s="72">
        <v>3</v>
      </c>
      <c r="B9" s="55" t="s">
        <v>149</v>
      </c>
      <c r="C9" s="55" t="s">
        <v>147</v>
      </c>
      <c r="D9" s="55" t="s">
        <v>148</v>
      </c>
      <c r="E9" s="73" t="s">
        <v>111</v>
      </c>
      <c r="F9" s="54">
        <v>0</v>
      </c>
      <c r="G9" s="54">
        <v>0</v>
      </c>
    </row>
    <row r="10" spans="1:7" ht="18.75" x14ac:dyDescent="0.25">
      <c r="A10" s="52"/>
    </row>
    <row r="11" spans="1:7" ht="281.25" customHeight="1" x14ac:dyDescent="0.25">
      <c r="A11" s="52"/>
    </row>
    <row r="12" spans="1:7" ht="18.75" x14ac:dyDescent="0.25">
      <c r="A12" s="52"/>
    </row>
    <row r="13" spans="1:7" x14ac:dyDescent="0.25">
      <c r="A13" s="51"/>
    </row>
    <row r="14" spans="1:7" ht="15.75" x14ac:dyDescent="0.25">
      <c r="A14" s="53"/>
    </row>
  </sheetData>
  <mergeCells count="7">
    <mergeCell ref="A4:A6"/>
    <mergeCell ref="B4:B6"/>
    <mergeCell ref="C4:C6"/>
    <mergeCell ref="D4:D6"/>
    <mergeCell ref="E4:G4"/>
    <mergeCell ref="E5:E6"/>
    <mergeCell ref="F5:G5"/>
  </mergeCells>
  <pageMargins left="0.7" right="0.7" top="0.75" bottom="0.75" header="0.3" footer="0.3"/>
  <pageSetup paperSize="9" scale="59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N27" sqref="N27"/>
    </sheetView>
  </sheetViews>
  <sheetFormatPr defaultRowHeight="15" x14ac:dyDescent="0.25"/>
  <sheetData>
    <row r="1" spans="1:12" x14ac:dyDescent="0.25">
      <c r="A1" s="154" t="s">
        <v>194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2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2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1:12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x14ac:dyDescent="0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x14ac:dyDescent="0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x14ac:dyDescent="0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2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2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1:12" x14ac:dyDescent="0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1:12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</row>
    <row r="22" spans="1:12" x14ac:dyDescent="0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</row>
    <row r="23" spans="1:12" x14ac:dyDescent="0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12" x14ac:dyDescent="0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1:12" x14ac:dyDescent="0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1:12" x14ac:dyDescent="0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1:12" x14ac:dyDescent="0.2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 x14ac:dyDescent="0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1:12" x14ac:dyDescent="0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</row>
    <row r="30" spans="1:12" x14ac:dyDescent="0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</row>
    <row r="31" spans="1:12" x14ac:dyDescent="0.2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2" x14ac:dyDescent="0.2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1:12" x14ac:dyDescent="0.2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1:12" x14ac:dyDescent="0.25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 x14ac:dyDescent="0.2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1:12" x14ac:dyDescent="0.2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</row>
    <row r="37" spans="1:12" x14ac:dyDescent="0.2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</row>
    <row r="38" spans="1:12" x14ac:dyDescent="0.2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</row>
    <row r="39" spans="1:12" x14ac:dyDescent="0.2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</row>
    <row r="40" spans="1:12" x14ac:dyDescent="0.25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</row>
    <row r="41" spans="1:12" x14ac:dyDescent="0.25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</row>
    <row r="42" spans="1:12" x14ac:dyDescent="0.2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</row>
  </sheetData>
  <mergeCells count="1">
    <mergeCell ref="A1:L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индикаторы таб 6</vt:lpstr>
      <vt:lpstr>сведения о степ. вып-я таб 7</vt:lpstr>
      <vt:lpstr>рес обеспеч таб 8</vt:lpstr>
      <vt:lpstr>достиж знач показат таб 9</vt:lpstr>
      <vt:lpstr>Аналитическая</vt:lpstr>
      <vt:lpstr>'индикаторы таб 6'!Заголовки_для_печати</vt:lpstr>
      <vt:lpstr>'рес обеспеч таб 8'!Заголовки_для_печати</vt:lpstr>
      <vt:lpstr>'сведения о степ. вып-я таб 7'!Заголовки_для_печати</vt:lpstr>
      <vt:lpstr>'индикаторы таб 6'!Область_печати</vt:lpstr>
      <vt:lpstr>'рес обеспеч таб 8'!Область_печати</vt:lpstr>
      <vt:lpstr>'сведения о степ. вып-я таб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2023-04-04T12:36:30Z</dcterms:modified>
</cp:coreProperties>
</file>