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60" windowWidth="19410" windowHeight="9885" tabRatio="703" firstSheet="9" activeTab="9"/>
  </bookViews>
  <sheets>
    <sheet name="Титул" sheetId="18" state="hidden" r:id="rId1"/>
    <sheet name="Паспорт МП" sheetId="11" state="hidden" r:id="rId2"/>
    <sheet name="Паспорт ПП1" sheetId="19" state="hidden" r:id="rId3"/>
    <sheet name="Паспорт ПП2" sheetId="20" state="hidden" r:id="rId4"/>
    <sheet name="таблица 1" sheetId="3" state="hidden" r:id="rId5"/>
    <sheet name="таблица 2" sheetId="1" state="hidden" r:id="rId6"/>
    <sheet name="таблица 3" sheetId="17" state="hidden" r:id="rId7"/>
    <sheet name="таблица 4 " sheetId="16" state="hidden" r:id="rId8"/>
    <sheet name="Таблица 5" sheetId="23" state="hidden" r:id="rId9"/>
    <sheet name="Комплексный план 2023" sheetId="22" r:id="rId10"/>
  </sheets>
  <externalReferences>
    <externalReference r:id="rId11"/>
  </externalReferences>
  <definedNames>
    <definedName name="_xlnm._FilterDatabase" localSheetId="9" hidden="1">'Комплексный план 2023'!$A$8:$K$90</definedName>
    <definedName name="_xlnm._FilterDatabase" localSheetId="6" hidden="1">'таблица 3'!$A$7:$M$119</definedName>
    <definedName name="_xlnm.Print_Titles" localSheetId="9">'Комплексный план 2023'!$8:$11</definedName>
    <definedName name="_xlnm.Print_Titles" localSheetId="4">'таблица 1'!$7:$9</definedName>
    <definedName name="_xlnm.Print_Titles" localSheetId="5">'таблица 2'!$4:$5</definedName>
    <definedName name="_xlnm.Print_Titles" localSheetId="6">'таблица 3'!$7:$8</definedName>
    <definedName name="_xlnm.Print_Titles" localSheetId="7">'таблица 4 '!$7:$9</definedName>
    <definedName name="_xlnm.Print_Area" localSheetId="6">'таблица 3'!$A$3:$K$119</definedName>
    <definedName name="округлить">#REF!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2" i="22" l="1"/>
  <c r="G89" i="22"/>
  <c r="K56" i="16" l="1"/>
  <c r="K55" i="16" s="1"/>
  <c r="K54" i="16" s="1"/>
  <c r="E31" i="17"/>
  <c r="F31" i="17"/>
  <c r="J31" i="17"/>
  <c r="I31" i="17"/>
  <c r="H31" i="17"/>
  <c r="G31" i="17"/>
  <c r="D85" i="17"/>
  <c r="L31" i="16"/>
  <c r="L30" i="16" s="1"/>
  <c r="K31" i="16"/>
  <c r="K30" i="16" s="1"/>
  <c r="N55" i="16"/>
  <c r="N54" i="16" s="1"/>
  <c r="M55" i="16"/>
  <c r="M54" i="16" s="1"/>
  <c r="L55" i="16"/>
  <c r="L54" i="16" s="1"/>
  <c r="J55" i="16"/>
  <c r="J54" i="16" s="1"/>
  <c r="I55" i="16"/>
  <c r="I54" i="16" s="1"/>
  <c r="H13" i="16"/>
  <c r="I97" i="17"/>
  <c r="H97" i="17"/>
  <c r="J97" i="17"/>
  <c r="E97" i="17"/>
  <c r="F97" i="17"/>
  <c r="G97" i="17"/>
  <c r="G90" i="22" l="1"/>
  <c r="D97" i="17"/>
  <c r="H56" i="16"/>
  <c r="H57" i="16"/>
  <c r="H55" i="16"/>
  <c r="H54" i="16" l="1"/>
  <c r="J77" i="17"/>
  <c r="I77" i="17"/>
  <c r="G77" i="17"/>
  <c r="E77" i="17"/>
  <c r="F77" i="17"/>
  <c r="H77" i="17"/>
  <c r="J32" i="17" l="1"/>
  <c r="J19" i="17" s="1"/>
  <c r="M66" i="16"/>
  <c r="M65" i="16" s="1"/>
  <c r="M64" i="16" s="1"/>
  <c r="E95" i="17"/>
  <c r="F95" i="17"/>
  <c r="L66" i="16"/>
  <c r="L65" i="16" s="1"/>
  <c r="L64" i="16" s="1"/>
  <c r="J95" i="17"/>
  <c r="I95" i="17"/>
  <c r="H95" i="17"/>
  <c r="G95" i="17"/>
  <c r="E60" i="17"/>
  <c r="F60" i="17"/>
  <c r="G60" i="17"/>
  <c r="H60" i="17"/>
  <c r="I60" i="17"/>
  <c r="J60" i="17"/>
  <c r="N66" i="16"/>
  <c r="N65" i="16" s="1"/>
  <c r="N64" i="16" s="1"/>
  <c r="J66" i="16"/>
  <c r="J65" i="16" s="1"/>
  <c r="J64" i="16" s="1"/>
  <c r="I66" i="16"/>
  <c r="I65" i="16" s="1"/>
  <c r="I64" i="16" s="1"/>
  <c r="G42" i="17"/>
  <c r="G38" i="17" s="1"/>
  <c r="K24" i="16" s="1"/>
  <c r="K23" i="16" s="1"/>
  <c r="K22" i="16" s="1"/>
  <c r="G90" i="17"/>
  <c r="J122" i="17"/>
  <c r="I122" i="17"/>
  <c r="H122" i="17"/>
  <c r="G122" i="17"/>
  <c r="F122" i="17"/>
  <c r="E122" i="17"/>
  <c r="G120" i="17"/>
  <c r="K86" i="16" s="1"/>
  <c r="K85" i="16" s="1"/>
  <c r="K84" i="16" s="1"/>
  <c r="J120" i="17"/>
  <c r="I120" i="17"/>
  <c r="M86" i="16" s="1"/>
  <c r="M85" i="16" s="1"/>
  <c r="M84" i="16" s="1"/>
  <c r="H120" i="17"/>
  <c r="E120" i="17"/>
  <c r="F120" i="17"/>
  <c r="J86" i="16" s="1"/>
  <c r="J85" i="16" s="1"/>
  <c r="J84" i="16" s="1"/>
  <c r="D121" i="17"/>
  <c r="G24" i="17"/>
  <c r="H91" i="16"/>
  <c r="N90" i="16"/>
  <c r="M90" i="16"/>
  <c r="L90" i="16"/>
  <c r="K90" i="16"/>
  <c r="J90" i="16"/>
  <c r="I90" i="16"/>
  <c r="H87" i="16"/>
  <c r="N86" i="16"/>
  <c r="N85" i="16" s="1"/>
  <c r="N84" i="16" s="1"/>
  <c r="L86" i="16"/>
  <c r="L85" i="16" s="1"/>
  <c r="L84" i="16" s="1"/>
  <c r="I86" i="16"/>
  <c r="I85" i="16" s="1"/>
  <c r="I84" i="16" s="1"/>
  <c r="I32" i="17"/>
  <c r="I19" i="17" s="1"/>
  <c r="H90" i="17"/>
  <c r="D37" i="17"/>
  <c r="H32" i="17"/>
  <c r="H19" i="17" s="1"/>
  <c r="G32" i="17"/>
  <c r="G19" i="17" s="1"/>
  <c r="F32" i="17"/>
  <c r="F19" i="17" s="1"/>
  <c r="D41" i="17"/>
  <c r="F30" i="17"/>
  <c r="G30" i="17"/>
  <c r="H30" i="17"/>
  <c r="I30" i="17"/>
  <c r="J30" i="17"/>
  <c r="E30" i="17"/>
  <c r="D62" i="17"/>
  <c r="F90" i="17"/>
  <c r="I90" i="17"/>
  <c r="J90" i="17"/>
  <c r="E90" i="17"/>
  <c r="F26" i="17"/>
  <c r="F13" i="17" s="1"/>
  <c r="G26" i="17"/>
  <c r="H26" i="17"/>
  <c r="I26" i="17"/>
  <c r="J26" i="17"/>
  <c r="E26" i="17"/>
  <c r="D63" i="17"/>
  <c r="G28" i="17"/>
  <c r="F28" i="17"/>
  <c r="H28" i="17"/>
  <c r="I28" i="17"/>
  <c r="J28" i="17"/>
  <c r="E28" i="17"/>
  <c r="D115" i="17"/>
  <c r="D116" i="17"/>
  <c r="D117" i="17"/>
  <c r="D118" i="17"/>
  <c r="D119" i="17"/>
  <c r="F106" i="17"/>
  <c r="J74" i="16" s="1"/>
  <c r="J73" i="16" s="1"/>
  <c r="J72" i="16" s="1"/>
  <c r="G106" i="17"/>
  <c r="K74" i="16" s="1"/>
  <c r="K73" i="16" s="1"/>
  <c r="K72" i="16" s="1"/>
  <c r="H106" i="17"/>
  <c r="L74" i="16" s="1"/>
  <c r="L73" i="16" s="1"/>
  <c r="L72" i="16" s="1"/>
  <c r="I106" i="17"/>
  <c r="M74" i="16" s="1"/>
  <c r="M73" i="16" s="1"/>
  <c r="M72" i="16" s="1"/>
  <c r="J106" i="17"/>
  <c r="N74" i="16" s="1"/>
  <c r="N73" i="16" s="1"/>
  <c r="N72" i="16" s="1"/>
  <c r="E106" i="17"/>
  <c r="I74" i="16" s="1"/>
  <c r="I73" i="16" s="1"/>
  <c r="I72" i="16" s="1"/>
  <c r="D110" i="17"/>
  <c r="E20" i="20"/>
  <c r="F20" i="20"/>
  <c r="G20" i="20"/>
  <c r="H20" i="20"/>
  <c r="I20" i="20"/>
  <c r="D20" i="20"/>
  <c r="E21" i="19"/>
  <c r="F21" i="19"/>
  <c r="G21" i="19"/>
  <c r="H21" i="19"/>
  <c r="I21" i="19"/>
  <c r="D21" i="19"/>
  <c r="E21" i="11"/>
  <c r="F21" i="11"/>
  <c r="G21" i="11"/>
  <c r="H21" i="11"/>
  <c r="I21" i="11"/>
  <c r="D21" i="11"/>
  <c r="F15" i="3"/>
  <c r="F20" i="3"/>
  <c r="G20" i="3"/>
  <c r="G15" i="3"/>
  <c r="I20" i="3"/>
  <c r="J20" i="3"/>
  <c r="K20" i="3"/>
  <c r="L20" i="3"/>
  <c r="M20" i="3"/>
  <c r="H20" i="3"/>
  <c r="I15" i="3"/>
  <c r="J15" i="3"/>
  <c r="K15" i="3"/>
  <c r="L15" i="3"/>
  <c r="M15" i="3"/>
  <c r="H15" i="3"/>
  <c r="F34" i="17"/>
  <c r="F21" i="17" s="1"/>
  <c r="E89" i="17"/>
  <c r="H17" i="16"/>
  <c r="H21" i="16"/>
  <c r="H25" i="16"/>
  <c r="H29" i="16"/>
  <c r="H33" i="16"/>
  <c r="H37" i="16"/>
  <c r="H41" i="16"/>
  <c r="H45" i="16"/>
  <c r="H49" i="16"/>
  <c r="H53" i="16"/>
  <c r="H63" i="16"/>
  <c r="H67" i="16"/>
  <c r="H71" i="16"/>
  <c r="H75" i="16"/>
  <c r="H79" i="16"/>
  <c r="H83" i="16"/>
  <c r="I52" i="16"/>
  <c r="I51" i="16" s="1"/>
  <c r="I50" i="16" s="1"/>
  <c r="J70" i="16"/>
  <c r="J69" i="16" s="1"/>
  <c r="J68" i="16" s="1"/>
  <c r="K70" i="16"/>
  <c r="K69" i="16" s="1"/>
  <c r="K68" i="16" s="1"/>
  <c r="L70" i="16"/>
  <c r="L69" i="16" s="1"/>
  <c r="L68" i="16" s="1"/>
  <c r="M70" i="16"/>
  <c r="M69" i="16" s="1"/>
  <c r="M68" i="16" s="1"/>
  <c r="N70" i="16"/>
  <c r="N69" i="16" s="1"/>
  <c r="N68" i="16" s="1"/>
  <c r="I70" i="16"/>
  <c r="I69" i="16" s="1"/>
  <c r="I68" i="16" s="1"/>
  <c r="E91" i="17"/>
  <c r="F111" i="17"/>
  <c r="J78" i="16" s="1"/>
  <c r="J77" i="16" s="1"/>
  <c r="J76" i="16" s="1"/>
  <c r="G111" i="17"/>
  <c r="K78" i="16" s="1"/>
  <c r="K77" i="16" s="1"/>
  <c r="K76" i="16" s="1"/>
  <c r="H111" i="17"/>
  <c r="L78" i="16" s="1"/>
  <c r="L77" i="16" s="1"/>
  <c r="L76" i="16" s="1"/>
  <c r="I111" i="17"/>
  <c r="M78" i="16" s="1"/>
  <c r="M77" i="16" s="1"/>
  <c r="M76" i="16" s="1"/>
  <c r="J111" i="17"/>
  <c r="N78" i="16" s="1"/>
  <c r="N77" i="16" s="1"/>
  <c r="N76" i="16" s="1"/>
  <c r="G88" i="17"/>
  <c r="H88" i="17"/>
  <c r="I88" i="17"/>
  <c r="J88" i="17"/>
  <c r="F94" i="17"/>
  <c r="E94" i="17"/>
  <c r="F33" i="17"/>
  <c r="F20" i="17" s="1"/>
  <c r="G33" i="17"/>
  <c r="G20" i="17" s="1"/>
  <c r="E33" i="17"/>
  <c r="E20" i="17" s="1"/>
  <c r="F24" i="17"/>
  <c r="E24" i="17"/>
  <c r="E34" i="17"/>
  <c r="E21" i="17" s="1"/>
  <c r="J52" i="16"/>
  <c r="J51" i="16" s="1"/>
  <c r="J50" i="16" s="1"/>
  <c r="K52" i="16"/>
  <c r="K51" i="16" s="1"/>
  <c r="K50" i="16" s="1"/>
  <c r="L52" i="16"/>
  <c r="L51" i="16" s="1"/>
  <c r="L50" i="16" s="1"/>
  <c r="M52" i="16"/>
  <c r="M51" i="16" s="1"/>
  <c r="M50" i="16" s="1"/>
  <c r="N52" i="16"/>
  <c r="N51" i="16" s="1"/>
  <c r="N50" i="16" s="1"/>
  <c r="J36" i="16"/>
  <c r="J35" i="16" s="1"/>
  <c r="J34" i="16" s="1"/>
  <c r="K36" i="16"/>
  <c r="K35" i="16" s="1"/>
  <c r="K34" i="16" s="1"/>
  <c r="L36" i="16"/>
  <c r="L35" i="16" s="1"/>
  <c r="L34" i="16" s="1"/>
  <c r="M36" i="16"/>
  <c r="M35" i="16" s="1"/>
  <c r="M34" i="16" s="1"/>
  <c r="N36" i="16"/>
  <c r="N35" i="16" s="1"/>
  <c r="N34" i="16" s="1"/>
  <c r="I36" i="16"/>
  <c r="I35" i="16" s="1"/>
  <c r="I34" i="16" s="1"/>
  <c r="J32" i="16"/>
  <c r="J31" i="16" s="1"/>
  <c r="J30" i="16" s="1"/>
  <c r="M32" i="16"/>
  <c r="M31" i="16" s="1"/>
  <c r="M30" i="16" s="1"/>
  <c r="N32" i="16"/>
  <c r="N31" i="16" s="1"/>
  <c r="N30" i="16" s="1"/>
  <c r="I32" i="16"/>
  <c r="I31" i="16" s="1"/>
  <c r="I30" i="16" s="1"/>
  <c r="E92" i="17"/>
  <c r="H33" i="17"/>
  <c r="H20" i="17" s="1"/>
  <c r="J34" i="17"/>
  <c r="J21" i="17" s="1"/>
  <c r="J25" i="17"/>
  <c r="F25" i="17"/>
  <c r="I27" i="17"/>
  <c r="H25" i="17"/>
  <c r="I33" i="17"/>
  <c r="I20" i="17" s="1"/>
  <c r="H34" i="17"/>
  <c r="H21" i="17" s="1"/>
  <c r="I25" i="17"/>
  <c r="E29" i="17"/>
  <c r="G29" i="17"/>
  <c r="J33" i="17"/>
  <c r="J20" i="17" s="1"/>
  <c r="I34" i="17"/>
  <c r="I21" i="17" s="1"/>
  <c r="H27" i="17"/>
  <c r="J29" i="17"/>
  <c r="I24" i="17"/>
  <c r="J24" i="17"/>
  <c r="E27" i="17"/>
  <c r="G27" i="17"/>
  <c r="F29" i="17"/>
  <c r="I29" i="17"/>
  <c r="H24" i="17"/>
  <c r="H11" i="17" s="1"/>
  <c r="F27" i="17"/>
  <c r="E25" i="17"/>
  <c r="G25" i="17"/>
  <c r="G34" i="17"/>
  <c r="G21" i="17" s="1"/>
  <c r="J27" i="17"/>
  <c r="H29" i="17"/>
  <c r="F88" i="17"/>
  <c r="E88" i="17"/>
  <c r="E93" i="17"/>
  <c r="D112" i="17"/>
  <c r="E111" i="17"/>
  <c r="I78" i="16" s="1"/>
  <c r="I77" i="16" s="1"/>
  <c r="I76" i="16" s="1"/>
  <c r="J91" i="17"/>
  <c r="F91" i="17"/>
  <c r="G92" i="17"/>
  <c r="H93" i="17"/>
  <c r="I94" i="17"/>
  <c r="I91" i="17"/>
  <c r="J92" i="17"/>
  <c r="F92" i="17"/>
  <c r="G93" i="17"/>
  <c r="H94" i="17"/>
  <c r="G91" i="17"/>
  <c r="H92" i="17"/>
  <c r="I93" i="17"/>
  <c r="J94" i="17"/>
  <c r="K66" i="16"/>
  <c r="K65" i="16" s="1"/>
  <c r="K64" i="16" s="1"/>
  <c r="G89" i="17"/>
  <c r="J89" i="17"/>
  <c r="F89" i="17"/>
  <c r="H91" i="17"/>
  <c r="I92" i="17"/>
  <c r="J93" i="17"/>
  <c r="F93" i="17"/>
  <c r="G94" i="17"/>
  <c r="I89" i="17"/>
  <c r="H89" i="17"/>
  <c r="F35" i="17"/>
  <c r="J20" i="16" s="1"/>
  <c r="J19" i="16" s="1"/>
  <c r="J18" i="16" s="1"/>
  <c r="D69" i="17"/>
  <c r="I113" i="17"/>
  <c r="M82" i="16" s="1"/>
  <c r="M81" i="16" s="1"/>
  <c r="M80" i="16" s="1"/>
  <c r="H35" i="17"/>
  <c r="L20" i="16" s="1"/>
  <c r="L19" i="16" s="1"/>
  <c r="L18" i="16" s="1"/>
  <c r="I35" i="17"/>
  <c r="M20" i="16" s="1"/>
  <c r="M19" i="16" s="1"/>
  <c r="M18" i="16" s="1"/>
  <c r="J35" i="17"/>
  <c r="N20" i="16" s="1"/>
  <c r="N19" i="16" s="1"/>
  <c r="N18" i="16" s="1"/>
  <c r="J52" i="17"/>
  <c r="J50" i="17" s="1"/>
  <c r="N28" i="16" s="1"/>
  <c r="N27" i="16" s="1"/>
  <c r="N26" i="16" s="1"/>
  <c r="F52" i="17"/>
  <c r="F50" i="17" s="1"/>
  <c r="J28" i="16" s="1"/>
  <c r="J27" i="16" s="1"/>
  <c r="J26" i="16" s="1"/>
  <c r="D43" i="17"/>
  <c r="J18" i="17"/>
  <c r="D58" i="17"/>
  <c r="D53" i="17"/>
  <c r="E66" i="17"/>
  <c r="E65" i="17" s="1"/>
  <c r="I66" i="17"/>
  <c r="I65" i="17" s="1"/>
  <c r="M40" i="16" s="1"/>
  <c r="M39" i="16" s="1"/>
  <c r="M38" i="16" s="1"/>
  <c r="D107" i="17"/>
  <c r="D108" i="17"/>
  <c r="D102" i="17"/>
  <c r="E35" i="17"/>
  <c r="D103" i="17"/>
  <c r="D68" i="17"/>
  <c r="D39" i="17"/>
  <c r="D40" i="17"/>
  <c r="J66" i="17"/>
  <c r="J65" i="17" s="1"/>
  <c r="N40" i="16" s="1"/>
  <c r="N39" i="16" s="1"/>
  <c r="N38" i="16" s="1"/>
  <c r="F66" i="17"/>
  <c r="F65" i="17" s="1"/>
  <c r="J40" i="16" s="1"/>
  <c r="J39" i="16" s="1"/>
  <c r="J38" i="16" s="1"/>
  <c r="D100" i="17"/>
  <c r="D104" i="17"/>
  <c r="D73" i="17"/>
  <c r="J42" i="17"/>
  <c r="J38" i="17" s="1"/>
  <c r="N24" i="16" s="1"/>
  <c r="N23" i="16" s="1"/>
  <c r="N22" i="16" s="1"/>
  <c r="F42" i="17"/>
  <c r="F38" i="17" s="1"/>
  <c r="J24" i="16" s="1"/>
  <c r="J23" i="16" s="1"/>
  <c r="J22" i="16" s="1"/>
  <c r="D48" i="17"/>
  <c r="D49" i="17"/>
  <c r="D36" i="17"/>
  <c r="D67" i="17"/>
  <c r="J113" i="17"/>
  <c r="N82" i="16" s="1"/>
  <c r="N81" i="16" s="1"/>
  <c r="N80" i="16" s="1"/>
  <c r="D47" i="17"/>
  <c r="F70" i="17"/>
  <c r="J44" i="16" s="1"/>
  <c r="J43" i="16" s="1"/>
  <c r="J42" i="16" s="1"/>
  <c r="I42" i="17"/>
  <c r="I38" i="17" s="1"/>
  <c r="M24" i="16" s="1"/>
  <c r="M23" i="16" s="1"/>
  <c r="M22" i="16" s="1"/>
  <c r="D45" i="17"/>
  <c r="G35" i="17"/>
  <c r="K20" i="16" s="1"/>
  <c r="D99" i="17"/>
  <c r="F113" i="17"/>
  <c r="G113" i="17"/>
  <c r="K82" i="16" s="1"/>
  <c r="K81" i="16" s="1"/>
  <c r="K80" i="16" s="1"/>
  <c r="H113" i="17"/>
  <c r="L82" i="16" s="1"/>
  <c r="L81" i="16" s="1"/>
  <c r="L80" i="16" s="1"/>
  <c r="E113" i="17"/>
  <c r="I82" i="16" s="1"/>
  <c r="I81" i="16" s="1"/>
  <c r="I80" i="16" s="1"/>
  <c r="D101" i="17"/>
  <c r="D98" i="17"/>
  <c r="H66" i="17"/>
  <c r="H65" i="17" s="1"/>
  <c r="L40" i="16" s="1"/>
  <c r="L39" i="16" s="1"/>
  <c r="L38" i="16" s="1"/>
  <c r="G66" i="17"/>
  <c r="G65" i="17" s="1"/>
  <c r="K40" i="16" s="1"/>
  <c r="K39" i="16" s="1"/>
  <c r="K38" i="16" s="1"/>
  <c r="D46" i="17"/>
  <c r="H42" i="17"/>
  <c r="E42" i="17"/>
  <c r="E38" i="17" s="1"/>
  <c r="I24" i="16" s="1"/>
  <c r="I23" i="16" s="1"/>
  <c r="I22" i="16" s="1"/>
  <c r="I70" i="17"/>
  <c r="M44" i="16" s="1"/>
  <c r="M43" i="16" s="1"/>
  <c r="M42" i="16" s="1"/>
  <c r="D75" i="17"/>
  <c r="E52" i="17"/>
  <c r="E50" i="17" s="1"/>
  <c r="G52" i="17"/>
  <c r="G50" i="17" s="1"/>
  <c r="K28" i="16" s="1"/>
  <c r="K27" i="16" s="1"/>
  <c r="K26" i="16" s="1"/>
  <c r="I52" i="17"/>
  <c r="I50" i="17" s="1"/>
  <c r="M28" i="16" s="1"/>
  <c r="M27" i="16" s="1"/>
  <c r="M26" i="16" s="1"/>
  <c r="M48" i="16"/>
  <c r="M47" i="16" s="1"/>
  <c r="M46" i="16" s="1"/>
  <c r="D57" i="17"/>
  <c r="H52" i="17"/>
  <c r="H50" i="17" s="1"/>
  <c r="L28" i="16" s="1"/>
  <c r="L27" i="16" s="1"/>
  <c r="L26" i="16" s="1"/>
  <c r="D56" i="17"/>
  <c r="D51" i="17"/>
  <c r="J70" i="17"/>
  <c r="N44" i="16" s="1"/>
  <c r="N43" i="16" s="1"/>
  <c r="N42" i="16" s="1"/>
  <c r="D81" i="17"/>
  <c r="D59" i="17"/>
  <c r="D55" i="17"/>
  <c r="D72" i="17"/>
  <c r="D74" i="17"/>
  <c r="D76" i="17"/>
  <c r="D79" i="17"/>
  <c r="N48" i="16"/>
  <c r="N47" i="16" s="1"/>
  <c r="N46" i="16" s="1"/>
  <c r="D80" i="17"/>
  <c r="L48" i="16"/>
  <c r="L47" i="16" s="1"/>
  <c r="L46" i="16" s="1"/>
  <c r="K48" i="16"/>
  <c r="K47" i="16" s="1"/>
  <c r="K46" i="16" s="1"/>
  <c r="J48" i="16"/>
  <c r="J47" i="16" s="1"/>
  <c r="J46" i="16" s="1"/>
  <c r="D78" i="17"/>
  <c r="E70" i="17"/>
  <c r="I44" i="16" s="1"/>
  <c r="I43" i="16" s="1"/>
  <c r="I42" i="16" s="1"/>
  <c r="G70" i="17"/>
  <c r="K44" i="16" s="1"/>
  <c r="K43" i="16" s="1"/>
  <c r="K42" i="16" s="1"/>
  <c r="H70" i="17"/>
  <c r="L44" i="16" s="1"/>
  <c r="L43" i="16" s="1"/>
  <c r="L42" i="16" s="1"/>
  <c r="D64" i="17"/>
  <c r="D61" i="17"/>
  <c r="D54" i="17"/>
  <c r="D71" i="17"/>
  <c r="D109" i="17"/>
  <c r="D114" i="17"/>
  <c r="D44" i="17"/>
  <c r="G77" i="16"/>
  <c r="G76" i="16" s="1"/>
  <c r="F77" i="16"/>
  <c r="F76" i="16" s="1"/>
  <c r="E77" i="16"/>
  <c r="E76" i="16" s="1"/>
  <c r="D77" i="16"/>
  <c r="D76" i="16" s="1"/>
  <c r="G73" i="16"/>
  <c r="G72" i="16" s="1"/>
  <c r="F73" i="16"/>
  <c r="F72" i="16" s="1"/>
  <c r="E73" i="16"/>
  <c r="E72" i="16" s="1"/>
  <c r="D73" i="16"/>
  <c r="D72" i="16" s="1"/>
  <c r="G69" i="16"/>
  <c r="G68" i="16" s="1"/>
  <c r="F69" i="16"/>
  <c r="F68" i="16" s="1"/>
  <c r="E69" i="16"/>
  <c r="E68" i="16" s="1"/>
  <c r="D69" i="16"/>
  <c r="D68" i="16" s="1"/>
  <c r="E65" i="16"/>
  <c r="E64" i="16" s="1"/>
  <c r="D65" i="16"/>
  <c r="D64" i="16" s="1"/>
  <c r="G61" i="16"/>
  <c r="G60" i="16" s="1"/>
  <c r="F61" i="16"/>
  <c r="F60" i="16" s="1"/>
  <c r="E61" i="16"/>
  <c r="E60" i="16" s="1"/>
  <c r="D61" i="16"/>
  <c r="D60" i="16" s="1"/>
  <c r="E51" i="16"/>
  <c r="E50" i="16" s="1"/>
  <c r="D51" i="16"/>
  <c r="D50" i="16" s="1"/>
  <c r="E47" i="16"/>
  <c r="E46" i="16" s="1"/>
  <c r="D47" i="16"/>
  <c r="G43" i="16"/>
  <c r="G42" i="16" s="1"/>
  <c r="F43" i="16"/>
  <c r="F42" i="16" s="1"/>
  <c r="E43" i="16"/>
  <c r="E42" i="16" s="1"/>
  <c r="D43" i="16"/>
  <c r="D42" i="16" s="1"/>
  <c r="G41" i="16"/>
  <c r="F41" i="16"/>
  <c r="E41" i="16"/>
  <c r="D41" i="16"/>
  <c r="G39" i="16"/>
  <c r="F39" i="16"/>
  <c r="E39" i="16"/>
  <c r="D39" i="16"/>
  <c r="G35" i="16"/>
  <c r="G34" i="16" s="1"/>
  <c r="F35" i="16"/>
  <c r="F34" i="16" s="1"/>
  <c r="E35" i="16"/>
  <c r="E34" i="16" s="1"/>
  <c r="D35" i="16"/>
  <c r="D34" i="16" s="1"/>
  <c r="G19" i="16"/>
  <c r="G18" i="16" s="1"/>
  <c r="F19" i="16"/>
  <c r="F18" i="16" s="1"/>
  <c r="E19" i="16"/>
  <c r="E18" i="16" s="1"/>
  <c r="D19" i="16"/>
  <c r="D18" i="16" s="1"/>
  <c r="G17" i="16"/>
  <c r="G13" i="16" s="1"/>
  <c r="F17" i="16"/>
  <c r="F13" i="16" s="1"/>
  <c r="E17" i="16"/>
  <c r="E13" i="16" s="1"/>
  <c r="D17" i="16"/>
  <c r="D13" i="16" s="1"/>
  <c r="G15" i="16"/>
  <c r="F15" i="16"/>
  <c r="E15" i="16"/>
  <c r="D15" i="16"/>
  <c r="G11" i="16"/>
  <c r="F11" i="16"/>
  <c r="E11" i="16"/>
  <c r="D11" i="16"/>
  <c r="J82" i="16"/>
  <c r="J81" i="16" s="1"/>
  <c r="J80" i="16" s="1"/>
  <c r="I18" i="17"/>
  <c r="D105" i="17"/>
  <c r="K19" i="16" l="1"/>
  <c r="K18" i="16" s="1"/>
  <c r="K16" i="16"/>
  <c r="J17" i="17"/>
  <c r="I11" i="17"/>
  <c r="F17" i="17"/>
  <c r="D120" i="17"/>
  <c r="D122" i="17"/>
  <c r="H18" i="17"/>
  <c r="H84" i="16"/>
  <c r="J89" i="16"/>
  <c r="J88" i="16" s="1"/>
  <c r="N89" i="16"/>
  <c r="N88" i="16" s="1"/>
  <c r="N62" i="16" s="1"/>
  <c r="N61" i="16" s="1"/>
  <c r="N60" i="16" s="1"/>
  <c r="I89" i="16"/>
  <c r="I88" i="16" s="1"/>
  <c r="M89" i="16"/>
  <c r="M88" i="16" s="1"/>
  <c r="M62" i="16" s="1"/>
  <c r="M61" i="16" s="1"/>
  <c r="M60" i="16" s="1"/>
  <c r="L89" i="16"/>
  <c r="L88" i="16" s="1"/>
  <c r="L62" i="16" s="1"/>
  <c r="L61" i="16" s="1"/>
  <c r="L60" i="16" s="1"/>
  <c r="K89" i="16"/>
  <c r="K88" i="16" s="1"/>
  <c r="E14" i="17"/>
  <c r="I17" i="17"/>
  <c r="E14" i="16"/>
  <c r="E38" i="16"/>
  <c r="F18" i="17"/>
  <c r="I16" i="17"/>
  <c r="E16" i="17"/>
  <c r="E17" i="17"/>
  <c r="G11" i="17"/>
  <c r="E15" i="17"/>
  <c r="I87" i="17"/>
  <c r="I86" i="17" s="1"/>
  <c r="J13" i="17"/>
  <c r="G12" i="17"/>
  <c r="J16" i="16"/>
  <c r="J15" i="16" s="1"/>
  <c r="J14" i="16" s="1"/>
  <c r="K15" i="16"/>
  <c r="K14" i="16" s="1"/>
  <c r="F10" i="16"/>
  <c r="D19" i="17"/>
  <c r="G18" i="17"/>
  <c r="D94" i="17"/>
  <c r="H14" i="17"/>
  <c r="G16" i="17"/>
  <c r="E23" i="17"/>
  <c r="E22" i="17" s="1"/>
  <c r="I15" i="17"/>
  <c r="F38" i="16"/>
  <c r="E10" i="16"/>
  <c r="G14" i="16"/>
  <c r="F14" i="16"/>
  <c r="C21" i="11"/>
  <c r="H86" i="16"/>
  <c r="D14" i="16"/>
  <c r="G10" i="16"/>
  <c r="H85" i="16"/>
  <c r="H90" i="16"/>
  <c r="D38" i="16"/>
  <c r="G38" i="16"/>
  <c r="G13" i="17"/>
  <c r="H13" i="17"/>
  <c r="I13" i="17"/>
  <c r="I14" i="17"/>
  <c r="D20" i="17"/>
  <c r="C20" i="20"/>
  <c r="C21" i="19"/>
  <c r="J14" i="17"/>
  <c r="F16" i="17"/>
  <c r="J15" i="17"/>
  <c r="E13" i="17"/>
  <c r="D70" i="17"/>
  <c r="J11" i="17"/>
  <c r="F15" i="17"/>
  <c r="F11" i="17"/>
  <c r="F14" i="17"/>
  <c r="G14" i="17"/>
  <c r="F23" i="17"/>
  <c r="F22" i="17" s="1"/>
  <c r="H17" i="17"/>
  <c r="D35" i="17"/>
  <c r="F87" i="17"/>
  <c r="F86" i="17" s="1"/>
  <c r="E12" i="17"/>
  <c r="D95" i="17"/>
  <c r="I23" i="17"/>
  <c r="D113" i="17"/>
  <c r="E11" i="17"/>
  <c r="H16" i="17"/>
  <c r="J16" i="17"/>
  <c r="I12" i="17"/>
  <c r="G15" i="17"/>
  <c r="D34" i="17"/>
  <c r="D90" i="17"/>
  <c r="D93" i="17"/>
  <c r="D29" i="17"/>
  <c r="D88" i="17"/>
  <c r="D66" i="17"/>
  <c r="D111" i="17"/>
  <c r="D77" i="17"/>
  <c r="H87" i="17"/>
  <c r="H86" i="17" s="1"/>
  <c r="D92" i="17"/>
  <c r="G87" i="17"/>
  <c r="G86" i="17" s="1"/>
  <c r="D91" i="17"/>
  <c r="E18" i="17"/>
  <c r="D25" i="17"/>
  <c r="H12" i="17"/>
  <c r="J12" i="17"/>
  <c r="D21" i="17"/>
  <c r="D24" i="17"/>
  <c r="I40" i="16"/>
  <c r="I39" i="16" s="1"/>
  <c r="I38" i="16" s="1"/>
  <c r="D65" i="17"/>
  <c r="D50" i="17"/>
  <c r="I28" i="16"/>
  <c r="I27" i="16" s="1"/>
  <c r="I26" i="16" s="1"/>
  <c r="J62" i="16"/>
  <c r="J61" i="16" s="1"/>
  <c r="J60" i="16" s="1"/>
  <c r="H76" i="16"/>
  <c r="H78" i="16"/>
  <c r="H66" i="16"/>
  <c r="H74" i="16"/>
  <c r="D52" i="17"/>
  <c r="J87" i="17"/>
  <c r="J86" i="17" s="1"/>
  <c r="F12" i="17"/>
  <c r="I48" i="16"/>
  <c r="I47" i="16" s="1"/>
  <c r="I46" i="16" s="1"/>
  <c r="D42" i="17"/>
  <c r="D106" i="17"/>
  <c r="D27" i="17"/>
  <c r="D31" i="17"/>
  <c r="D89" i="17"/>
  <c r="E87" i="17"/>
  <c r="I20" i="16"/>
  <c r="I19" i="16" s="1"/>
  <c r="I18" i="16" s="1"/>
  <c r="H15" i="17"/>
  <c r="D26" i="17"/>
  <c r="D32" i="17"/>
  <c r="H44" i="16"/>
  <c r="J23" i="17"/>
  <c r="H52" i="16"/>
  <c r="G17" i="17"/>
  <c r="D28" i="17"/>
  <c r="H38" i="17"/>
  <c r="L24" i="16" s="1"/>
  <c r="L23" i="16" s="1"/>
  <c r="L22" i="16" s="1"/>
  <c r="H22" i="16" s="1"/>
  <c r="H35" i="16"/>
  <c r="H42" i="16"/>
  <c r="H68" i="16"/>
  <c r="H69" i="16"/>
  <c r="H43" i="16"/>
  <c r="H82" i="16"/>
  <c r="H34" i="16"/>
  <c r="H70" i="16"/>
  <c r="H36" i="16"/>
  <c r="H31" i="16"/>
  <c r="I62" i="16"/>
  <c r="I61" i="16" s="1"/>
  <c r="I60" i="16" s="1"/>
  <c r="H30" i="16"/>
  <c r="D60" i="17"/>
  <c r="D30" i="17"/>
  <c r="G23" i="17"/>
  <c r="H23" i="17"/>
  <c r="H22" i="17" s="1"/>
  <c r="D33" i="17"/>
  <c r="H89" i="16" l="1"/>
  <c r="H88" i="16"/>
  <c r="D16" i="17"/>
  <c r="D10" i="16"/>
  <c r="J22" i="17"/>
  <c r="N16" i="16" s="1"/>
  <c r="N15" i="16" s="1"/>
  <c r="N14" i="16" s="1"/>
  <c r="I22" i="17"/>
  <c r="M16" i="16" s="1"/>
  <c r="M15" i="16" s="1"/>
  <c r="M14" i="16" s="1"/>
  <c r="D13" i="17"/>
  <c r="D18" i="17"/>
  <c r="I19" i="20"/>
  <c r="H77" i="16"/>
  <c r="F10" i="17"/>
  <c r="F9" i="17" s="1"/>
  <c r="J10" i="17"/>
  <c r="J9" i="17" s="1"/>
  <c r="D11" i="17"/>
  <c r="D14" i="17"/>
  <c r="I10" i="17"/>
  <c r="I9" i="17" s="1"/>
  <c r="G10" i="17"/>
  <c r="G9" i="17" s="1"/>
  <c r="H64" i="16"/>
  <c r="D17" i="17"/>
  <c r="D15" i="17"/>
  <c r="H10" i="17"/>
  <c r="H9" i="17" s="1"/>
  <c r="D12" i="17"/>
  <c r="E10" i="17"/>
  <c r="E19" i="20"/>
  <c r="H40" i="16"/>
  <c r="H20" i="16"/>
  <c r="I16" i="16"/>
  <c r="I15" i="16" s="1"/>
  <c r="I14" i="16" s="1"/>
  <c r="H65" i="16"/>
  <c r="G22" i="17"/>
  <c r="E86" i="17"/>
  <c r="D87" i="17"/>
  <c r="D86" i="17" s="1"/>
  <c r="H48" i="16"/>
  <c r="H28" i="16"/>
  <c r="H24" i="16"/>
  <c r="D38" i="17"/>
  <c r="H73" i="16"/>
  <c r="H72" i="16"/>
  <c r="I17" i="20"/>
  <c r="I18" i="20"/>
  <c r="D19" i="20"/>
  <c r="G19" i="20"/>
  <c r="H80" i="16"/>
  <c r="H19" i="20"/>
  <c r="H50" i="16"/>
  <c r="H51" i="16"/>
  <c r="H81" i="16"/>
  <c r="L16" i="16"/>
  <c r="D23" i="17"/>
  <c r="L12" i="16" l="1"/>
  <c r="L11" i="16" s="1"/>
  <c r="L10" i="16" s="1"/>
  <c r="L15" i="16"/>
  <c r="L14" i="16" s="1"/>
  <c r="K62" i="16"/>
  <c r="K61" i="16" s="1"/>
  <c r="K60" i="16" s="1"/>
  <c r="I20" i="19"/>
  <c r="N12" i="16"/>
  <c r="M12" i="16"/>
  <c r="M11" i="16" s="1"/>
  <c r="M10" i="16" s="1"/>
  <c r="H20" i="19"/>
  <c r="E9" i="17"/>
  <c r="D9" i="17" s="1"/>
  <c r="D10" i="17"/>
  <c r="F20" i="19"/>
  <c r="H27" i="16"/>
  <c r="H26" i="16"/>
  <c r="E17" i="20"/>
  <c r="E18" i="20"/>
  <c r="H18" i="16"/>
  <c r="H19" i="16"/>
  <c r="H46" i="16"/>
  <c r="H47" i="16"/>
  <c r="D20" i="19"/>
  <c r="I12" i="16"/>
  <c r="I11" i="16" s="1"/>
  <c r="I10" i="16" s="1"/>
  <c r="H38" i="16"/>
  <c r="H39" i="16"/>
  <c r="G17" i="20"/>
  <c r="G18" i="20"/>
  <c r="H17" i="20"/>
  <c r="H18" i="20"/>
  <c r="D18" i="20"/>
  <c r="D22" i="17"/>
  <c r="G20" i="19"/>
  <c r="E20" i="19"/>
  <c r="H16" i="16"/>
  <c r="J12" i="16"/>
  <c r="J11" i="16" s="1"/>
  <c r="J10" i="16" s="1"/>
  <c r="N11" i="16" l="1"/>
  <c r="N10" i="16" s="1"/>
  <c r="I18" i="11" s="1"/>
  <c r="K12" i="16"/>
  <c r="F19" i="20"/>
  <c r="C19" i="20" s="1"/>
  <c r="H62" i="16"/>
  <c r="I20" i="11"/>
  <c r="I18" i="19"/>
  <c r="I19" i="19"/>
  <c r="H20" i="11"/>
  <c r="H19" i="19"/>
  <c r="H18" i="19"/>
  <c r="C20" i="19"/>
  <c r="F19" i="19"/>
  <c r="F18" i="19"/>
  <c r="D19" i="19"/>
  <c r="D18" i="19"/>
  <c r="D20" i="11"/>
  <c r="H19" i="11"/>
  <c r="H18" i="11"/>
  <c r="D17" i="20"/>
  <c r="G18" i="19"/>
  <c r="G19" i="19"/>
  <c r="G20" i="11"/>
  <c r="H15" i="16"/>
  <c r="E19" i="19"/>
  <c r="E20" i="11"/>
  <c r="I19" i="11" l="1"/>
  <c r="K11" i="16"/>
  <c r="K10" i="16" s="1"/>
  <c r="F18" i="11" s="1"/>
  <c r="H12" i="16"/>
  <c r="F20" i="11"/>
  <c r="C20" i="11" s="1"/>
  <c r="F18" i="20"/>
  <c r="C18" i="20" s="1"/>
  <c r="E15" i="20" s="1"/>
  <c r="H61" i="16"/>
  <c r="D18" i="11"/>
  <c r="D19" i="11"/>
  <c r="C19" i="19"/>
  <c r="E16" i="19" s="1"/>
  <c r="G18" i="11"/>
  <c r="G19" i="11"/>
  <c r="H14" i="16"/>
  <c r="E18" i="19"/>
  <c r="C18" i="19" s="1"/>
  <c r="E19" i="11"/>
  <c r="H11" i="16" l="1"/>
  <c r="F19" i="11"/>
  <c r="C19" i="11" s="1"/>
  <c r="E16" i="11" s="1"/>
  <c r="F17" i="20"/>
  <c r="C17" i="20" s="1"/>
  <c r="H60" i="16"/>
  <c r="E18" i="11"/>
  <c r="C18" i="11" s="1"/>
  <c r="H10" i="16"/>
  <c r="H23" i="16"/>
</calcChain>
</file>

<file path=xl/sharedStrings.xml><?xml version="1.0" encoding="utf-8"?>
<sst xmlns="http://schemas.openxmlformats.org/spreadsheetml/2006/main" count="1332" uniqueCount="506">
  <si>
    <t>№ п/п</t>
  </si>
  <si>
    <t>Ед. измерения</t>
  </si>
  <si>
    <t>Статус</t>
  </si>
  <si>
    <t>Ответственный исполнитель, соисполнители</t>
  </si>
  <si>
    <t>Рз, Пр</t>
  </si>
  <si>
    <t>КЦСР</t>
  </si>
  <si>
    <t>КВСР</t>
  </si>
  <si>
    <t>Муниципальная программа</t>
  </si>
  <si>
    <t>Подпрограмма 2</t>
  </si>
  <si>
    <t>КБК</t>
  </si>
  <si>
    <t>ГРБС</t>
  </si>
  <si>
    <t>2020 год</t>
  </si>
  <si>
    <t>к муниципальной программе "Муниципальное управление</t>
  </si>
  <si>
    <t xml:space="preserve">в муниципальном образовании городского округа "Усинск" в 2014-2016 гг."  </t>
  </si>
  <si>
    <t xml:space="preserve">Приложение 1                                                                                                                                                                                                                                                                                                                                                                                                                                                                                       </t>
  </si>
  <si>
    <t>Таблица 1</t>
  </si>
  <si>
    <t>Источник финансирования</t>
  </si>
  <si>
    <t>Ответственный исполнитель  муниципальной программы</t>
  </si>
  <si>
    <t xml:space="preserve">Соисполнители муниципальной программы </t>
  </si>
  <si>
    <t>Программно-целевые инструменты муниципальной программы</t>
  </si>
  <si>
    <t>Цель муниципальной программы</t>
  </si>
  <si>
    <t>Задачи муниципальной программы</t>
  </si>
  <si>
    <t>Целевые показатели (индикаторы) муниципальной программы</t>
  </si>
  <si>
    <t>Этапы и сроки реализации муниципальной программы</t>
  </si>
  <si>
    <t>Ожидаемые результаты реализации муниципальной программы</t>
  </si>
  <si>
    <t>Всего</t>
  </si>
  <si>
    <t>Подпрограммы муниципальной программы</t>
  </si>
  <si>
    <t>Оценка расходов, тыс. руб.</t>
  </si>
  <si>
    <t>Таблица 4</t>
  </si>
  <si>
    <t>Таблица 2</t>
  </si>
  <si>
    <t>2021 год</t>
  </si>
  <si>
    <t>Наименование целевого индикатора (показателя)</t>
  </si>
  <si>
    <t>2022 год</t>
  </si>
  <si>
    <t>2023 год</t>
  </si>
  <si>
    <t>2024 год</t>
  </si>
  <si>
    <t>2025 год</t>
  </si>
  <si>
    <t xml:space="preserve">  Номер и наименование ведомственной целевой программы (далее - ВЦП), основного мероприятия</t>
  </si>
  <si>
    <t>Срок начала реализации</t>
  </si>
  <si>
    <t>Срок окончания реализации</t>
  </si>
  <si>
    <t xml:space="preserve">Ожидаемый непосредственный результат (краткое описание) </t>
  </si>
  <si>
    <t xml:space="preserve">Основные направления реализации </t>
  </si>
  <si>
    <t>Основное мероприятие 2.3.</t>
  </si>
  <si>
    <t>Таблица № 3</t>
  </si>
  <si>
    <t>Наименование муниципальной программы, подпрограммы, ВЦП, основного мероприятия</t>
  </si>
  <si>
    <t>Расходы, тыс. руб.</t>
  </si>
  <si>
    <t>Всего (нарастающим итогом с начала реализации программы)</t>
  </si>
  <si>
    <t>Основное мероприятие    2.4.</t>
  </si>
  <si>
    <t>Основное мероприятие 2.5.</t>
  </si>
  <si>
    <t>Основное мероприятие          1.1.</t>
  </si>
  <si>
    <t>Основное мероприятие          1.2.</t>
  </si>
  <si>
    <t>Основное мероприятие          1.3.</t>
  </si>
  <si>
    <t>2020 г.</t>
  </si>
  <si>
    <t>2022 г.</t>
  </si>
  <si>
    <t>2023 г.</t>
  </si>
  <si>
    <t>2024 г.</t>
  </si>
  <si>
    <t>2025 г.</t>
  </si>
  <si>
    <t>2021 г.</t>
  </si>
  <si>
    <t>Подпрограмма 1</t>
  </si>
  <si>
    <t>Всего, в том числе</t>
  </si>
  <si>
    <t>Основное мероприятие 1.1</t>
  </si>
  <si>
    <t>Основное мероприятие 1.2</t>
  </si>
  <si>
    <t>Основное мероприятие 1.3</t>
  </si>
  <si>
    <t>Основное мероприятие 1.4</t>
  </si>
  <si>
    <t>Организация обучения сотрудников, ответственных за пожарную безопасность, страхования жизни и стимулирования добровольных пожарных ДПО (в т.ч. участие населения в борьбе с пожарами)</t>
  </si>
  <si>
    <t>Основное мероприятие 1.5</t>
  </si>
  <si>
    <t>Укомплектование пожарной техникой и средствами доставки оборудования к месту тушения пожаров в отдельных населенных пунктах</t>
  </si>
  <si>
    <t>Основное мероприятие 2.1</t>
  </si>
  <si>
    <t>Реализация государственной политики в области обеспечения безопасности людей на водных объектах, расположенных на территории МО ГО "Усинск"</t>
  </si>
  <si>
    <t>Пропаганда и обучение населения мерам безопасности на водных объектах</t>
  </si>
  <si>
    <t>Подготовка мест массового отдыха населения  на водных объектах с целью обеспечения их безопасности, охраны жизни и здоровья</t>
  </si>
  <si>
    <t>Основное мероприятие 2.4</t>
  </si>
  <si>
    <t>Организация контроля за соблюдением на водных объектах мер безопасности и правил поведения при проведении мероприятий с массовым пребыванием людей</t>
  </si>
  <si>
    <t>Оснащение техническими системами управления и оповещения населения при ЧС в условиях мирного и военного времени</t>
  </si>
  <si>
    <t>Укрепление материально-технической базы учебно-консультационного пункта (УКП) для подготовки неработающего населения</t>
  </si>
  <si>
    <t xml:space="preserve">Обеспечение пожарной безопасности и безопасности людей на водных объектах </t>
  </si>
  <si>
    <t>Основное мероприятие 1.6</t>
  </si>
  <si>
    <t>Основное мероприятие 1.7.</t>
  </si>
  <si>
    <t>Основное мероприятие 1.9.</t>
  </si>
  <si>
    <t xml:space="preserve">Гражданская оборона и защита населения от чрезвычайных ситуаций </t>
  </si>
  <si>
    <t xml:space="preserve">Основное мероприятие 2.2. </t>
  </si>
  <si>
    <t xml:space="preserve">Обеспечение безопасности жизнедеятельности населения </t>
  </si>
  <si>
    <t>Обеспечение безопасаности жизнедеятельности населения</t>
  </si>
  <si>
    <t>Обеспечение пожарной безопасности и безопасности людей на водных объектах</t>
  </si>
  <si>
    <t>Пропоганда и обучение населения мерам безопасности на водных объектах</t>
  </si>
  <si>
    <t>Подготовка мест массового отдыха населения на водныхобъектах с целью обеспечения их безопасности, охраны жизни и здоровья</t>
  </si>
  <si>
    <t xml:space="preserve">Организация контроля за соблюдением на водных объектах мер безопасности и правил поведения при проведении мероприятий с массовым пребыванием людей </t>
  </si>
  <si>
    <t>Гражданская оборона и защита населения от чрезвычайных ситуаций</t>
  </si>
  <si>
    <t>Основное мероприятие    2.1.</t>
  </si>
  <si>
    <t>Организация и обеспечение эффективной работы органов управления, сил и средств гражданской обороны</t>
  </si>
  <si>
    <t>Основное мероприятие    2.2.</t>
  </si>
  <si>
    <t xml:space="preserve">Создание и оснащение пунктов временного размещения пострадавшего населения в результате чрезвычайных ситуаций </t>
  </si>
  <si>
    <t>Основное мероприятие 2.3</t>
  </si>
  <si>
    <t>Основное мероприятие 2.5</t>
  </si>
  <si>
    <t xml:space="preserve">Мероприятия по приведению в соответствие защитных сооружений по гражданской обороне </t>
  </si>
  <si>
    <t>Проведение мониторинга и прогнозирования чрезвычайных ситуаций на водных объектах, патрулирование водных объектов на катере</t>
  </si>
  <si>
    <t>Мероприятия по приведению в соответствие защитных сооружений по гражданской обороне</t>
  </si>
  <si>
    <t>Создание и оснащение пунктов временного размещения пострадавшего населения в результате чрезвычайных ситуаций</t>
  </si>
  <si>
    <t>Организация и обеспечение эффективной работы органов управления, сил и средств Гражданской обороны</t>
  </si>
  <si>
    <t>Реализация государственной политики в области пожарной безопасности и требований законодательных и иных нормативно-правовых актов в области обеспечения безопасности</t>
  </si>
  <si>
    <t>Примечание</t>
  </si>
  <si>
    <t xml:space="preserve">1. Обеспечение пожарной безопасности и безопасности людей на водных объектах </t>
  </si>
  <si>
    <t xml:space="preserve">2. Гражданская оборона и защита населения от чрезвычайных ситуаций </t>
  </si>
  <si>
    <t>Реализация государственной политики в области обеспечения безопасности людей на водных объектах</t>
  </si>
  <si>
    <t>Перечень и характеристики  основных мероприятий муниципальной программы "Обеспечение безопасности жизнедеятельности населения"</t>
  </si>
  <si>
    <r>
      <rPr>
        <u/>
        <sz val="11"/>
        <color theme="1"/>
        <rFont val="Times New Roman"/>
        <family val="1"/>
        <charset val="204"/>
      </rPr>
      <t>2020-2022 гг.</t>
    </r>
    <r>
      <rPr>
        <sz val="11"/>
        <color theme="1"/>
        <rFont val="Times New Roman"/>
        <family val="1"/>
        <charset val="204"/>
      </rPr>
      <t xml:space="preserve"> Обслуживание пожарной сигнализации (16,0 тыс. руб.); установка емкостей объемом 25 куб. м под пожарные водоемы.</t>
    </r>
  </si>
  <si>
    <r>
      <rPr>
        <u/>
        <sz val="11"/>
        <color theme="1"/>
        <rFont val="Times New Roman"/>
        <family val="1"/>
        <charset val="204"/>
      </rPr>
      <t>2020 г</t>
    </r>
    <r>
      <rPr>
        <sz val="11"/>
        <color theme="1"/>
        <rFont val="Times New Roman"/>
        <family val="1"/>
        <charset val="204"/>
      </rPr>
      <t>. Обучение по охране труда (4 сотрудников, 3,0 тыс.руб./чел.), 
обучение ГО и ЧС (2 сотрудника, 8,0 тыс.руб./чел.)</t>
    </r>
  </si>
  <si>
    <r>
      <rPr>
        <u/>
        <sz val="11"/>
        <color theme="1"/>
        <rFont val="Times New Roman"/>
        <family val="1"/>
        <charset val="204"/>
      </rPr>
      <t>2022 г.</t>
    </r>
    <r>
      <rPr>
        <sz val="11"/>
        <color theme="1"/>
        <rFont val="Times New Roman"/>
        <family val="1"/>
        <charset val="204"/>
      </rPr>
      <t xml:space="preserve"> Обучение сотрудников проводится 1 раз в 3 года</t>
    </r>
  </si>
  <si>
    <r>
      <rPr>
        <u/>
        <sz val="11"/>
        <color theme="1"/>
        <rFont val="Times New Roman"/>
        <family val="1"/>
        <charset val="204"/>
      </rPr>
      <t>2020-2022 гг</t>
    </r>
    <r>
      <rPr>
        <sz val="11"/>
        <color theme="1"/>
        <rFont val="Times New Roman"/>
        <family val="1"/>
        <charset val="204"/>
      </rPr>
      <t>. Страхование и стимулирование 9 членов ДПФ</t>
    </r>
  </si>
  <si>
    <r>
      <rPr>
        <u/>
        <sz val="11"/>
        <color theme="1"/>
        <rFont val="Times New Roman"/>
        <family val="1"/>
        <charset val="204"/>
      </rPr>
      <t>2020-2022 гг.</t>
    </r>
    <r>
      <rPr>
        <sz val="11"/>
        <color theme="1"/>
        <rFont val="Times New Roman"/>
        <family val="1"/>
        <charset val="204"/>
      </rPr>
      <t xml:space="preserve"> Приобретение 100,0 л. ГСМ (52,0 руб./л.) в целях осуществления мониторинга безопасности на водных объектах</t>
    </r>
  </si>
  <si>
    <r>
      <rPr>
        <u/>
        <sz val="11"/>
        <color theme="1"/>
        <rFont val="Times New Roman"/>
        <family val="1"/>
        <charset val="204"/>
      </rPr>
      <t>2020 гг</t>
    </r>
    <r>
      <rPr>
        <sz val="11"/>
        <color theme="1"/>
        <rFont val="Times New Roman"/>
        <family val="1"/>
        <charset val="204"/>
      </rPr>
      <t>. Приобретение генератора для обеспечения электроэнергией на случай ЧС для ЗПУ (запасного пункта управления)</t>
    </r>
  </si>
  <si>
    <r>
      <rPr>
        <u/>
        <sz val="11"/>
        <color theme="1"/>
        <rFont val="Times New Roman"/>
        <family val="1"/>
        <charset val="204"/>
      </rPr>
      <t>2020-2022 гг.</t>
    </r>
    <r>
      <rPr>
        <sz val="11"/>
        <color theme="1"/>
        <rFont val="Times New Roman"/>
        <family val="1"/>
        <charset val="204"/>
      </rPr>
      <t xml:space="preserve"> Оплата труда за работу водомерщиков (4 чел./1 мес.)</t>
    </r>
  </si>
  <si>
    <r>
      <rPr>
        <u/>
        <sz val="11"/>
        <color theme="1"/>
        <rFont val="Times New Roman"/>
        <family val="1"/>
        <charset val="204"/>
      </rPr>
      <t>2020-2022 гг.</t>
    </r>
    <r>
      <rPr>
        <sz val="11"/>
        <color theme="1"/>
        <rFont val="Times New Roman"/>
        <family val="1"/>
        <charset val="204"/>
      </rPr>
      <t xml:space="preserve"> Оплата труда за работу водомерщика (1 чел./2 мес.) </t>
    </r>
  </si>
  <si>
    <r>
      <rPr>
        <u/>
        <sz val="11"/>
        <color theme="1"/>
        <rFont val="Times New Roman"/>
        <family val="1"/>
        <charset val="204"/>
      </rPr>
      <t xml:space="preserve">2020-2022 гг. </t>
    </r>
    <r>
      <rPr>
        <sz val="11"/>
        <color theme="1"/>
        <rFont val="Times New Roman"/>
        <family val="1"/>
        <charset val="204"/>
      </rPr>
      <t>Оплата труда за работу водомерщика (1 чел./1 мес.)</t>
    </r>
  </si>
  <si>
    <r>
      <rPr>
        <u/>
        <sz val="11"/>
        <color theme="1"/>
        <rFont val="Times New Roman"/>
        <family val="1"/>
        <charset val="204"/>
      </rPr>
      <t>2020-2022 гг.</t>
    </r>
    <r>
      <rPr>
        <sz val="11"/>
        <color theme="1"/>
        <rFont val="Times New Roman"/>
        <family val="1"/>
        <charset val="204"/>
      </rPr>
      <t xml:space="preserve"> Приобретение 100,0 л. ГСМ для осуществления спасательных операций (52,0 руб./л)</t>
    </r>
  </si>
  <si>
    <r>
      <rPr>
        <u/>
        <sz val="11"/>
        <color theme="1"/>
        <rFont val="Times New Roman"/>
        <family val="1"/>
        <charset val="204"/>
      </rPr>
      <t>2020-2022 гг.</t>
    </r>
    <r>
      <rPr>
        <sz val="11"/>
        <color theme="1"/>
        <rFont val="Times New Roman"/>
        <family val="1"/>
        <charset val="204"/>
      </rPr>
      <t xml:space="preserve"> Страхование и материальное стимулирование 7 членов ДПФ </t>
    </r>
  </si>
  <si>
    <r>
      <rPr>
        <u/>
        <sz val="11"/>
        <color theme="1"/>
        <rFont val="Times New Roman"/>
        <family val="1"/>
        <charset val="204"/>
      </rPr>
      <t xml:space="preserve">2020-2022 г. </t>
    </r>
    <r>
      <rPr>
        <sz val="11"/>
        <color theme="1"/>
        <rFont val="Times New Roman"/>
        <family val="1"/>
        <charset val="204"/>
      </rPr>
      <t>Страхование 17 членов ДПФ, обучение 2 членов ДПФ</t>
    </r>
  </si>
  <si>
    <r>
      <rPr>
        <u/>
        <sz val="11"/>
        <color theme="1"/>
        <rFont val="Times New Roman"/>
        <family val="1"/>
        <charset val="204"/>
      </rPr>
      <t>2020-2022 гг.</t>
    </r>
    <r>
      <rPr>
        <sz val="11"/>
        <color theme="1"/>
        <rFont val="Times New Roman"/>
        <family val="1"/>
        <charset val="204"/>
      </rPr>
      <t xml:space="preserve"> Страхование и стимулирование 18 членов ДПФ</t>
    </r>
  </si>
  <si>
    <r>
      <rPr>
        <u/>
        <sz val="11"/>
        <color theme="1"/>
        <rFont val="Times New Roman"/>
        <family val="1"/>
        <charset val="204"/>
      </rPr>
      <t>2020-2022 гг.</t>
    </r>
    <r>
      <rPr>
        <sz val="11"/>
        <color theme="1"/>
        <rFont val="Times New Roman"/>
        <family val="1"/>
        <charset val="204"/>
      </rPr>
      <t xml:space="preserve"> Обучение и страхование 20 членов ДПФ, материальное стимулирование 25 членов ДПФ.</t>
    </r>
  </si>
  <si>
    <t>Оснащение современным противопожарным оборудованием (средствами защиты, эвакуации и пожаротушения) и обеспечение его безопасной работы</t>
  </si>
  <si>
    <r>
      <rPr>
        <u/>
        <sz val="11"/>
        <color theme="1"/>
        <rFont val="Times New Roman"/>
        <family val="1"/>
        <charset val="204"/>
      </rPr>
      <t xml:space="preserve">2020 г. </t>
    </r>
    <r>
      <rPr>
        <sz val="11"/>
        <color theme="1"/>
        <rFont val="Times New Roman"/>
        <family val="1"/>
        <charset val="204"/>
      </rPr>
      <t xml:space="preserve">Обслуживание пожарной системы, обеспечение работоспособности мотопомп; 
</t>
    </r>
    <r>
      <rPr>
        <u/>
        <sz val="11"/>
        <color theme="1"/>
        <rFont val="Times New Roman"/>
        <family val="1"/>
        <charset val="204"/>
      </rPr>
      <t>2021-2022 гг.</t>
    </r>
    <r>
      <rPr>
        <sz val="11"/>
        <color theme="1"/>
        <rFont val="Times New Roman"/>
        <family val="1"/>
        <charset val="204"/>
      </rPr>
      <t xml:space="preserve"> Обслуживание пожарной системы, обеспечение работоспособности момтопомп, проведение замеров сопротивления.</t>
    </r>
    <r>
      <rPr>
        <u/>
        <sz val="11"/>
        <color theme="1"/>
        <rFont val="Times New Roman"/>
        <family val="1"/>
        <charset val="204"/>
      </rPr>
      <t/>
    </r>
  </si>
  <si>
    <r>
      <rPr>
        <u/>
        <sz val="11"/>
        <color theme="1"/>
        <rFont val="Times New Roman"/>
        <family val="1"/>
        <charset val="204"/>
      </rPr>
      <t>2020-2022 гг.</t>
    </r>
    <r>
      <rPr>
        <sz val="11"/>
        <color theme="1"/>
        <rFont val="Times New Roman"/>
        <family val="1"/>
        <charset val="204"/>
      </rPr>
      <t xml:space="preserve"> Обслуживание пожарной сигнализации, приобретение огнетушителя ОП-4 (2 шт.)</t>
    </r>
  </si>
  <si>
    <r>
      <rPr>
        <u/>
        <sz val="11"/>
        <color theme="1"/>
        <rFont val="Times New Roman"/>
        <family val="1"/>
        <charset val="204"/>
      </rPr>
      <t>2020 г.</t>
    </r>
    <r>
      <rPr>
        <sz val="11"/>
        <color theme="1"/>
        <rFont val="Times New Roman"/>
        <family val="1"/>
        <charset val="204"/>
      </rPr>
      <t xml:space="preserve"> Проверка сетей внутреннего водопровода зданий на водоотдачу, проведение замеров сопротивления в здании администрации с. Усть-Уса, обеспечение работоспособности мотопомп;
</t>
    </r>
    <r>
      <rPr>
        <u/>
        <sz val="11"/>
        <color theme="1"/>
        <rFont val="Times New Roman"/>
        <family val="1"/>
        <charset val="204"/>
      </rPr>
      <t xml:space="preserve">2021 г. </t>
    </r>
    <r>
      <rPr>
        <sz val="11"/>
        <color theme="1"/>
        <rFont val="Times New Roman"/>
        <family val="1"/>
        <charset val="204"/>
      </rPr>
      <t xml:space="preserve">Проверка сетей внутреннего водопровода зданий на водоотдачу, проведение замеров сопротивления по ул. Советская д. 61 с.Усть-Уса, обеспечение работоспособности мотопомп;
</t>
    </r>
    <r>
      <rPr>
        <u/>
        <sz val="11"/>
        <color theme="1"/>
        <rFont val="Times New Roman"/>
        <family val="1"/>
        <charset val="204"/>
      </rPr>
      <t>2022 г</t>
    </r>
    <r>
      <rPr>
        <sz val="11"/>
        <color theme="1"/>
        <rFont val="Times New Roman"/>
        <family val="1"/>
        <charset val="204"/>
      </rPr>
      <t>. Проверка сетей внутреннего водопровода зданий на водоотдачу,  обеспечение работоспособности мотопомп.</t>
    </r>
  </si>
  <si>
    <r>
      <rPr>
        <u/>
        <sz val="11"/>
        <color theme="1"/>
        <rFont val="Times New Roman"/>
        <family val="1"/>
        <charset val="204"/>
      </rPr>
      <t>2020 г</t>
    </r>
    <r>
      <rPr>
        <sz val="11"/>
        <color theme="1"/>
        <rFont val="Times New Roman"/>
        <family val="1"/>
        <charset val="204"/>
      </rPr>
      <t>. Перекатка пожарных рукавов, замеры сопротивления изоляции изоляции электросетей и сопротивления контура заземления, проверка исправности водоснабжения и водопровода в здании МБУК "ДК" с. Колва</t>
    </r>
  </si>
  <si>
    <r>
      <rPr>
        <u/>
        <sz val="11"/>
        <color theme="1"/>
        <rFont val="Times New Roman"/>
        <family val="1"/>
        <charset val="204"/>
      </rPr>
      <t xml:space="preserve">2020 г. </t>
    </r>
    <r>
      <rPr>
        <sz val="11"/>
        <color theme="1"/>
        <rFont val="Times New Roman"/>
        <family val="1"/>
        <charset val="204"/>
      </rPr>
      <t xml:space="preserve">Монтаж аварийного освещения в 6 образовательных учреждениях, обслуживание пожарной автоматики с передачей сигнала о пожаре в 30 ОУ, приобретение первичных средств пожаротушения, приобретение подставок для огнетушителей, приобретение плана эвакуации, проведение замеров сопротивления изоляции электросетей в 18 ОУ, испытание внутреннего противопожарного водопровода в 17 ОУ 2 раза в год,испытание наружных маршевых и вертикальных пожарных лестниц в 4 ОУ; 
</t>
    </r>
    <r>
      <rPr>
        <u/>
        <sz val="11"/>
        <color theme="1"/>
        <rFont val="Times New Roman"/>
        <family val="1"/>
        <charset val="204"/>
      </rPr>
      <t>2021 г.</t>
    </r>
    <r>
      <rPr>
        <sz val="11"/>
        <color theme="1"/>
        <rFont val="Times New Roman"/>
        <family val="1"/>
        <charset val="204"/>
      </rPr>
      <t xml:space="preserve"> Монтаж аварийного освещения в 4 образовательных учреждениях, обслуживание пожарной автоматики с передачей сигнала о пожаре в 30 ОУ, приобретение первичных средств пожаротушения в 3 ОУ, проведение замеров сопротивления изоляции электросетей в 9 ОУ, испытание внутреннего противопожарного водопровода в 17 ОУ 2 раза в год,испытание наружных маршевых и вертикальных пожарных лестниц в 4 ОУ;
</t>
    </r>
    <r>
      <rPr>
        <u/>
        <sz val="11"/>
        <color theme="1"/>
        <rFont val="Times New Roman"/>
        <family val="1"/>
        <charset val="204"/>
      </rPr>
      <t>2022 г.</t>
    </r>
    <r>
      <rPr>
        <sz val="11"/>
        <color theme="1"/>
        <rFont val="Times New Roman"/>
        <family val="1"/>
        <charset val="204"/>
      </rPr>
      <t xml:space="preserve"> Обслуживание пожарной системы в 30 ОУ, проведение замеров сопротивления изоляции электросетей в 3 ОУ, испытание внутреннего противопожарного водопровода в 17 ОУ 2 раза в год,испытание наружных маршевых и вертикальных пожарных лестниц в 1 ОУ. </t>
    </r>
  </si>
  <si>
    <r>
      <rPr>
        <u/>
        <sz val="11"/>
        <color theme="1"/>
        <rFont val="Times New Roman"/>
        <family val="1"/>
        <charset val="204"/>
      </rPr>
      <t xml:space="preserve">2020 г. </t>
    </r>
    <r>
      <rPr>
        <sz val="11"/>
        <color theme="1"/>
        <rFont val="Times New Roman"/>
        <family val="1"/>
        <charset val="204"/>
      </rPr>
      <t xml:space="preserve">Техническое обслуживание пожарной системы, создание миниирализованной полосы д. Сынянырд, приобретение пожарных рукавов д. Сынянырд и с. Колва; 
</t>
    </r>
    <r>
      <rPr>
        <u/>
        <sz val="11"/>
        <color theme="1"/>
        <rFont val="Times New Roman"/>
        <family val="1"/>
        <charset val="204"/>
      </rPr>
      <t>2021-2022 гг.</t>
    </r>
    <r>
      <rPr>
        <sz val="11"/>
        <color theme="1"/>
        <rFont val="Times New Roman"/>
        <family val="1"/>
        <charset val="204"/>
      </rPr>
      <t xml:space="preserve"> Техническое обслуживание пожарной системы, обеспечение работоспособности мотопомп.</t>
    </r>
  </si>
  <si>
    <r>
      <t>СОГЛАСОВАНО                                                                                                                Заместитель руководителя администрации МО ГО "Усинск"                                                          _____________________________________/А.А. Актиева                                                                                            "</t>
    </r>
    <r>
      <rPr>
        <u/>
        <sz val="12"/>
        <color theme="1"/>
        <rFont val="Times New Roman"/>
        <family val="1"/>
        <charset val="204"/>
      </rPr>
      <t xml:space="preserve"> 22 " октября 2019 г.</t>
    </r>
  </si>
  <si>
    <t>Основное мероприятие 1.7</t>
  </si>
  <si>
    <t>Основное мероприятие 1.8</t>
  </si>
  <si>
    <t>Основное мероприятие 1.9</t>
  </si>
  <si>
    <t xml:space="preserve">Оснащение современным противопожарным оборудованием (средствами защиты, эвакуации и пожаротушения) </t>
  </si>
  <si>
    <t>Перечень и сведения о целевых индикаторах и показателях муниципальной программы 
"Обеспечение безопасности жизнедеятельности населения"</t>
  </si>
  <si>
    <t>Значение индикатора (показателя)</t>
  </si>
  <si>
    <t>Подпрограмма 1 "Обеспечение пожарной безопасности и безопасности людей на водных объектах"</t>
  </si>
  <si>
    <t>Основное мероприятие 1.1.</t>
  </si>
  <si>
    <t>Основное мероприятие 1.2.</t>
  </si>
  <si>
    <t>Основное меропиятие 1.3.</t>
  </si>
  <si>
    <t>Организация обучения сотрудников, ответственных за пожарную безопасность, страхование жизни и стимулирование допровольных пожарных ДПФ (в т.ч. участие населения в борьбе с пожарами)</t>
  </si>
  <si>
    <t>Основное мероприятие 1.4.</t>
  </si>
  <si>
    <t>Основное мероприятие 1.5.</t>
  </si>
  <si>
    <t>Подготовка мест массового отдыха населения на водных объектах с целью обеспечения их безопасности, охраны жизни и здоровья</t>
  </si>
  <si>
    <t>Основное мероприятие 1.6.</t>
  </si>
  <si>
    <t>Основное мероприятие 1.8.</t>
  </si>
  <si>
    <t>Подпрограмма 2 "Гражданская оборона и защита населения от чрезвычайных ситуаций"</t>
  </si>
  <si>
    <t>Основное мероприятие 2.1.</t>
  </si>
  <si>
    <t xml:space="preserve">Организация и обеспечение эффективной работы органов управления, сил и средств Гражданской обороны </t>
  </si>
  <si>
    <t>Основное мероприятие 2.2.</t>
  </si>
  <si>
    <t>Основное мероприятие 2.4.</t>
  </si>
  <si>
    <t>Мероприятия по приведению в сооветствие защитных сооружений по гражданской обороне</t>
  </si>
  <si>
    <t>Управление ГО и ЧС администрации МО ГО "Усинск"</t>
  </si>
  <si>
    <t>01.01.2020 г.</t>
  </si>
  <si>
    <t>31.12.2025 г.</t>
  </si>
  <si>
    <t>Управление ГО и ЧС администрации МО ГО "Усинск", Администрация МО ГО "Усинск"</t>
  </si>
  <si>
    <t>Территориальный орган - администрация с. Щельябож</t>
  </si>
  <si>
    <t>Управление ГО и ЧС администрации МО ГО "Усинск", Управление образования администраци МО ГО "Усинск", Управление культуры и национальной политики администрации МО ГО "Усинск", территориальные органы администрации МО ГО "Усинск"</t>
  </si>
  <si>
    <t>Управление ГО и ЧС администрации МО ГО "Усинск", территориальные органы администрации МО ГО "Усинск"</t>
  </si>
  <si>
    <t>Управление ГО и ЧС администрации МО ГО "Усинск", администрация МО ГО "Усинск", территориальные органы администрации МО ГО "Усинск"</t>
  </si>
  <si>
    <t>Принятие нормативно-правовых актов в области пожарной безопасности</t>
  </si>
  <si>
    <t>Минимизация социального, экономического и экологического ущерба, наносимого населению, экономике  и природной среде от чрезвычайных ситуаций природного, техногенного характера и пожаров.
Предотвращение возникновения пожароопасных ситуаций и пожаров</t>
  </si>
  <si>
    <t>Увеличение количества обученных сотрудников по профилактике пожаров и действиям в условиях возникновения пожаров. 
Умение сотрудников, ответственных за пожарную безопасность, правильно организовывать работу по противопожарной безопасности и ликвидации возникших пожаров.
Снижение числа пожаров.</t>
  </si>
  <si>
    <t>Обустройство пожарного депо с. Щельябож</t>
  </si>
  <si>
    <t xml:space="preserve">Принятие нормативно-правовых актов в области безопасности людей на водных объектах  </t>
  </si>
  <si>
    <t>Информирование населения по вопросам безопасности на водных объектах. 
Доведение до населения требований нормативных актов по правилам поведения  и мерам безопасности на водных объектах</t>
  </si>
  <si>
    <t>Приведение в пригодное состояние мест отдыха населения, в близи водных объектов</t>
  </si>
  <si>
    <t>Патрулирование водных объектов, снижение несчастных случаев на водных объектах</t>
  </si>
  <si>
    <t xml:space="preserve">Укомплектованность органов управления, сил и средств Гражданской обороны </t>
  </si>
  <si>
    <t>Оснащенность предметами первой необходимости для пострадавшего населения на случай ЧС</t>
  </si>
  <si>
    <t>Обеспечение работоспособности систем управления и оповещения при ЧС в условиях мирного и военного времени</t>
  </si>
  <si>
    <t>Информирование населения по способам защиты и действиям в чрезвычайных ситуациях, а также способам защиты от опасностей, возникающих при чрезвычайных ситуациях. 
Доведение до населения требований нормативных актов по ГО и ЧС</t>
  </si>
  <si>
    <t>Сооветствие защитных сооружений по гражданской обороне требованиям, установленным в соответствии с законодательством РФ по ГО и ЧС</t>
  </si>
  <si>
    <t>Количество муниципальных учреждений, соответствующих требованиям пожарной безопасности</t>
  </si>
  <si>
    <t>Общее количество муниципальных учреждений, расположенных на территории МО ГО "Усинск"</t>
  </si>
  <si>
    <t>расчёт показателя:</t>
  </si>
  <si>
    <t>%</t>
  </si>
  <si>
    <t>ед.</t>
  </si>
  <si>
    <t>Удельный вес территориальных органов администрации муниципального образования городского округа «Усинск»,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t>
  </si>
  <si>
    <t>Количество территориальных органов администрации МО ГО «Усинск», обеспеченных противопожарными водоемами, пожарными гидрантами, соответствующими нормам положенности</t>
  </si>
  <si>
    <t>Общее количество территориальных органов</t>
  </si>
  <si>
    <r>
      <rPr>
        <u/>
        <sz val="11"/>
        <color theme="1"/>
        <rFont val="Times New Roman"/>
        <family val="1"/>
        <charset val="204"/>
      </rPr>
      <t xml:space="preserve">2020 г. </t>
    </r>
    <r>
      <rPr>
        <sz val="11"/>
        <color theme="1"/>
        <rFont val="Times New Roman"/>
        <family val="1"/>
        <charset val="204"/>
      </rPr>
      <t>Техническое и эксплуатационное обслуживание пожарно-охранной сигнализации и систем пожаротушения, техническое обслуживание 41 огнетушителя, перекатка пожарных рукавов</t>
    </r>
    <r>
      <rPr>
        <u/>
        <sz val="11"/>
        <color theme="1"/>
        <rFont val="Times New Roman"/>
        <family val="1"/>
        <charset val="204"/>
      </rPr>
      <t xml:space="preserve">
2021-2022 гг.</t>
    </r>
    <r>
      <rPr>
        <sz val="11"/>
        <color theme="1"/>
        <rFont val="Times New Roman"/>
        <family val="1"/>
        <charset val="204"/>
      </rPr>
      <t xml:space="preserve"> Техническое и эксплуатационное обслуживание пожарно-охранной сигнализации и систем пожаротушения, техническое обслуживание 41 огнетушителя</t>
    </r>
  </si>
  <si>
    <t>Количество мероприятий, направленных на обучение населения и пропаганду знаний в области ГО и защиты от ЧС</t>
  </si>
  <si>
    <t>2020-2025 гг.</t>
  </si>
  <si>
    <t>Общий объем финансирования</t>
  </si>
  <si>
    <t>тыс. руб., в т.ч. по годам</t>
  </si>
  <si>
    <t xml:space="preserve"> муниципальной программы "Обеспечение безопасности жизнедеятельности населения"</t>
  </si>
  <si>
    <t>ПАСПОРТ</t>
  </si>
  <si>
    <t>Руководитель
(ответственного исполнителя)</t>
  </si>
  <si>
    <t>Исполнитель:</t>
  </si>
  <si>
    <t xml:space="preserve">Дата составления                              </t>
  </si>
  <si>
    <t>Ответственный исполнитель:</t>
  </si>
  <si>
    <t>(наименование муниципальной программы)</t>
  </si>
  <si>
    <r>
      <t xml:space="preserve"> </t>
    </r>
    <r>
      <rPr>
        <b/>
        <u/>
        <sz val="22"/>
        <color theme="1"/>
        <rFont val="Times New Roman"/>
        <family val="1"/>
        <charset val="204"/>
      </rPr>
      <t>«Обеспечение безопасности жизнедеятельности населения»</t>
    </r>
  </si>
  <si>
    <t xml:space="preserve">Муниципальная программа муниципального образования 
городского округа "Усинск" </t>
  </si>
  <si>
    <t>Приоритеты, цели и задачи, реализуем политики в соответствующей сфере социально-экономического развития</t>
  </si>
  <si>
    <t>Количество оснащенных учебно-консультационных пунктов по гражданской обороне и чрезвычайным ситуациям техническими и наглядными средствами обучения</t>
  </si>
  <si>
    <t>Ответственный исполнитель  подпрограммы</t>
  </si>
  <si>
    <t>в рамках муниципальной программы  не  предусмотрена реализация федеральных, республиканских    программ и ведомственных целевых программ</t>
  </si>
  <si>
    <t>Цель подпрограммы</t>
  </si>
  <si>
    <t>1) Организация и обеспечение мер пожарной безопасности; 
2) Организация и обеспечение безопасности на водных объектах</t>
  </si>
  <si>
    <t>Этапы и сроки реализации подпрограммы</t>
  </si>
  <si>
    <t>3) Количество несчастных случаев, произошедших на водных объектах МО ГО "Усинск"</t>
  </si>
  <si>
    <t>1) Доля муниципальных учреждений, соответствующих требованиям пожарной безопасности, по отношению к общему количеству муниципальных учреждений, расположенных на территории МО ГО "Усинск";</t>
  </si>
  <si>
    <t>2) Удельный вес территориальных органов администрации муниципального образования городского округа «Усинск»,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t>
  </si>
  <si>
    <t>Задача 1. Организация и обеспечение мер пожарной безопасности</t>
  </si>
  <si>
    <t>Задача 2. Организация и обеспечение безопасности на водных объектах</t>
  </si>
  <si>
    <t>1) Количество мероприятий, направленных на обучение населения и пропаганду знаний в области ГО и защиты от ЧС;</t>
  </si>
  <si>
    <t>2) Количество оснащенных учебно-консультационных пунктов по гражданской обороне и чрезвычайным ситуациям техническими и наглядными средствами обучения</t>
  </si>
  <si>
    <t>Повышение уровня защищённости населения от чрезвычайных ситуаций природного и техногенного характера</t>
  </si>
  <si>
    <t>Создание условий для снижения уровня возникновения чрезвычайных ситуаций природного и техногенного характера, защита населения от их последствий</t>
  </si>
  <si>
    <t xml:space="preserve"> муниципальной программы "Обеспечение безопасности жизнедеятельности населения" </t>
  </si>
  <si>
    <t>муниципального образования городского округа "Усинск"</t>
  </si>
  <si>
    <t>Муниципальная программа "Обеспечение безопасности жизнедеятельности населения"</t>
  </si>
  <si>
    <t xml:space="preserve">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t>
  </si>
  <si>
    <t>1) Обеспечение ежегодного выполнения запланированного количества мероприятий, направленных на обучение населения и пропаганду знаний в ГО и защиты ЧС;
2) Обеспечение полной укомплектованности материально-техническими средствами учебно-консультационных пунктов по гражданской обороне и чрезвычайным ситуациям техническими и наглядными средствами обучения.</t>
  </si>
  <si>
    <t>2018 год 
факт</t>
  </si>
  <si>
    <t>2019 год оценка</t>
  </si>
  <si>
    <t>-</t>
  </si>
  <si>
    <t>Всего, в том числе:</t>
  </si>
  <si>
    <t>Бюджет МО ГО "Усинск", из них за счет средств:</t>
  </si>
  <si>
    <t>Местного бюджета</t>
  </si>
  <si>
    <t xml:space="preserve">Основное мероприятие 1.9.          </t>
  </si>
  <si>
    <t>Основное мероприятие    1.4.</t>
  </si>
  <si>
    <t>Основное мероприятие          1.5.</t>
  </si>
  <si>
    <t xml:space="preserve">Информация по финансовому обеспечению муниципальной программы за счет средств бюджета муниципального образования 
(с учетом средств межбюджетных трансфертов)
</t>
  </si>
  <si>
    <t>Таблица 3</t>
  </si>
  <si>
    <t>Ресурсное обеспечение и прогнозная (справочная) оценка расходов бюджета муниципального образования на реализацию целей муниципальной программы 
(с учетом средств межбюджетных трансфертов)</t>
  </si>
  <si>
    <t>Реализация государственной политики в области пожарной безопасности</t>
  </si>
  <si>
    <t>Оснащение современным противопожарным оборудованием муниципальные учреждения и территориальные органы</t>
  </si>
  <si>
    <t>Организация обучения сотрудников, ответственных за пожарную безопасность, обеспечение деятельности ДПФ</t>
  </si>
  <si>
    <t>Обеспечение своевременной доставки оборудования к месту тушения пожаров</t>
  </si>
  <si>
    <t>Обеспечение информированности населения мерам безопасности на водных объектах</t>
  </si>
  <si>
    <t>Обеспечение безопасности на водных объектах</t>
  </si>
  <si>
    <t>Обеспечение безопасности жизнедеятельности населения в результате чрезвычайных ситуаций</t>
  </si>
  <si>
    <t>Информированность населения о ЧС и порядке действий при ЧС в условиях мирного и военного времени</t>
  </si>
  <si>
    <t>Обеспечение безопасности жизнедеятельности населения в результате чрезвычайных ситуаций в условиях мирного и военного времени</t>
  </si>
  <si>
    <t xml:space="preserve">Обеспечение пожарной безопасности населения и безопасности людей на водных объектах </t>
  </si>
  <si>
    <t>Задача 1. Создание условий для снижения уровня возникновения чрезвычайных ситуаций природного и техногенного характера, защита населения от их последствий</t>
  </si>
  <si>
    <t xml:space="preserve">Количество несчастных случаев, произошедших на водных объектах </t>
  </si>
  <si>
    <t>Доля муниципальных учреждений, соответствующих требованиям пожарной безопасности, по отношению к общему количеству муниципальных учреждений</t>
  </si>
  <si>
    <t>Участники подпрограммы (по согласованию)</t>
  </si>
  <si>
    <t xml:space="preserve">Участники муниципальной программы </t>
  </si>
  <si>
    <t>Объёмы финансирования муниципальной программы</t>
  </si>
  <si>
    <t>По источникам финансирования:</t>
  </si>
  <si>
    <t xml:space="preserve">Управление по ГО и ЧС администрации МО ГО "Усинск";
</t>
  </si>
  <si>
    <t xml:space="preserve">Комплексный план действий по реализации муниципальной программы </t>
  </si>
  <si>
    <t>№</t>
  </si>
  <si>
    <t>Наименование основного мероприятия, ВЦП, мероприятия, контрольного события программы</t>
  </si>
  <si>
    <t>Ответственный руководитель, заместитель руководителя ОМСУ (Ф.И.О., должность)</t>
  </si>
  <si>
    <t>Срок окончания реализации (дата контрольного события)</t>
  </si>
  <si>
    <t>Объем ресурсного обеспечения на очередной финансовый год, тыс. руб.</t>
  </si>
  <si>
    <t>График реализации на очередной финансовый год, квартал</t>
  </si>
  <si>
    <t>Подпрограмма 1 «Обеспечение пожарной безопасности и безопасности людей на водных объектах»</t>
  </si>
  <si>
    <t>1.</t>
  </si>
  <si>
    <t>X</t>
  </si>
  <si>
    <t>2.</t>
  </si>
  <si>
    <t>Итого по подпрограмме 1</t>
  </si>
  <si>
    <t>Итого по подпрограмме 2</t>
  </si>
  <si>
    <t>Всего по программе:</t>
  </si>
  <si>
    <t>3.</t>
  </si>
  <si>
    <t>4.</t>
  </si>
  <si>
    <t>Основное мероприятие 1.4. Укомплектование пожарной техникой и средствами доставки оборудования к месту тушения пожара в отдельных населенных пунктах</t>
  </si>
  <si>
    <t>5.</t>
  </si>
  <si>
    <t>6.</t>
  </si>
  <si>
    <t>7.</t>
  </si>
  <si>
    <t>8.</t>
  </si>
  <si>
    <t>9.</t>
  </si>
  <si>
    <t>Основное мероприятие 1.9. Проведение мониторинга и прогнозировнаия чрезвычайных ситуаций на водных объектах, патрулирование водных объектов на катере</t>
  </si>
  <si>
    <t>Подпрограмма 2 «Гражданская оборона и защита населения от чрезвычайных ситуаций»</t>
  </si>
  <si>
    <t>11.</t>
  </si>
  <si>
    <t>V</t>
  </si>
  <si>
    <t>Согласовано:</t>
  </si>
  <si>
    <t>Руководитель управления экономического развития, прогнозирования и инвестиционной политики</t>
  </si>
  <si>
    <t>Руководитель Финансового управления</t>
  </si>
  <si>
    <t>Руководитель управления образования</t>
  </si>
  <si>
    <t>УТВЕРЖДЕНО</t>
  </si>
  <si>
    <t>Руководитель управления ЖКХ</t>
  </si>
  <si>
    <t>Руководитель управления культуры и национальной политики</t>
  </si>
  <si>
    <t>Администрация МО ГО "Усинск";
Территориальные органы администрации МО ГО "Усинск"</t>
  </si>
  <si>
    <t>Управление гражданской обороны и чрезвычайных ситуаций</t>
  </si>
  <si>
    <t>Богачёв Александр Витальевич (________________)</t>
  </si>
  <si>
    <t>1) Обеспечение пожарной безопасности населения и безопасности людей на водных объектах; 
2) Повышение уровня защищённости населения от чрезвычайных ситуаций природного и техногенного характера</t>
  </si>
  <si>
    <t>Повышение уровня защищенности населения от чрезвычайных ситуаций природного и техногенного характера</t>
  </si>
  <si>
    <t xml:space="preserve">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t>
  </si>
  <si>
    <t>Администрация МО ГО "Усинск";
Управление образования администрации МО ГО "Усинск";
Управление культуры и национальной политики администрации МО ГО "Усинск";
Управление жилищно-коммунального хозяйства администрации МО ГО "Усинск";
Территориальные органы администрации МО ГО "Усинск".</t>
  </si>
  <si>
    <t>1. Уменьшение риска возникновения пожароопасных ситуаций и пожаров в территориальных органах администрации МО ГО "Усинск" и в муниципальных учреждениях социальной сферы, повышение уровня подготовленности населения по вопросам пожарной безопасности.
2. Снижение количество несчастных случаев, связанных с гибелью людей на водных объектах МО ГО «Усинск».
3. Повышение уровня подготовленности населения по способам защиты и действиям в чрезвычайных ситуациях, а также способам защиты от опасностей, возникающих при чрезвычайных ситуациях.</t>
  </si>
  <si>
    <t>Стартегией социально-экономического развития муниципального образования городского округа "Усинск", утвержденной Решением Совета муниципального образования городского округа "Усинск" от 18.12.2014 г. № 408, определено, что главной целью экономического и социального развития муниципального образования городского округа "Усинск" является повышение уровня жизни населения на основе устойчивого развития экономики муниципального образования. 
Целью реализации Программы является обеспечение безопасности жизнедеятельности населения муниципального образования городского округа "Усинск".
Достижеие цели Программы обеспечивается путем решения следующих задач: 
1) Организация и обеспечение мер пожарной безопасности и безопасности на водных объектах; 
2) Совершенствование системы подготовки населения по вопросам гражданской обороны, способам защиты и действиям в чрезвычайных ситуациях.</t>
  </si>
  <si>
    <t>Управление ГО и ЧС администрации МО ГО "Усинск", Управление образования администраци МО ГО "Усинск",Управление жилищно-коммунального хозяйства администрации МО ГО "Усинск"; Управление культуры и национальной политики администрации МО ГО "Усинск", Администрация МО ГО "Усинск", территориальные органы администрации МО ГО "Усинск"</t>
  </si>
  <si>
    <t>Управление ГО и ЧС администрации МО ГО "Усинск", Управление образования администраци МО ГО "Усинск",Управление культуры и национальной политики администрации МО ГО "Усинск", Администрация МО ГО "Усинск", территориальные органы администрации МО ГО "Усинск"</t>
  </si>
  <si>
    <t>Администрация  
МО ГО "Усинск"</t>
  </si>
  <si>
    <t>Управление ГО и ЧС АМО ГО "Усинск"</t>
  </si>
  <si>
    <t>Управление образования 
АМО ГО "Усинск"</t>
  </si>
  <si>
    <t>Управление культуры и национальной политики 
АМО ГО "Усинск"</t>
  </si>
  <si>
    <t>Управление жилищно-коммунального хозяйства 
АМО ГО "Усинск"</t>
  </si>
  <si>
    <t>Администрация 
МО ГО "Усинск", всего в том числе:</t>
  </si>
  <si>
    <t>Администрация 
МО ГО "Усинск"</t>
  </si>
  <si>
    <t>Администрация 
пгт. Парма</t>
  </si>
  <si>
    <t>Администрация 
с. Колва</t>
  </si>
  <si>
    <t>Администрация 
с. Усть-Уса</t>
  </si>
  <si>
    <t>Администрация 
с. Усть-Лыжа</t>
  </si>
  <si>
    <t>Администрация 
с. Мутный Материк</t>
  </si>
  <si>
    <t>Администрация 
с. Щельябож</t>
  </si>
  <si>
    <t>подпрограммы 1 "Обеспечение пожарной безопасности и безопасности людей на водных объектах"</t>
  </si>
  <si>
    <t xml:space="preserve">Управление ГО и ЧС администрации МО ГО "Усинск"
</t>
  </si>
  <si>
    <t>Участники подпрограммы 
(по согласованию)</t>
  </si>
  <si>
    <t>подпрограммы 2 "Гражданская оборона и защита населения от чрезвычайных ситуаций"</t>
  </si>
  <si>
    <t>Управление гражданской обороны и чрезвычайных ситуаций администрации муниципального образования городского округа "Усинск"</t>
  </si>
  <si>
    <t>Основное мероприятие 2.6.</t>
  </si>
  <si>
    <t>Основное мероприятие 2.7.</t>
  </si>
  <si>
    <t>Выполнение мероприятий Комплексного плана противодействие идеологии терроризма на территории МО ГО "Усинск" и прочих мероприятий антитеррористической направленности</t>
  </si>
  <si>
    <t>Обеспечение деятельности единой дежурно-диспетчерской службы</t>
  </si>
  <si>
    <t>Реализация мероприятий Комплексного плана противодействие идеологии терроризма на территории  МО ГО « Усинск »  и прочих мероприятий антитеррористической направленности</t>
  </si>
  <si>
    <t>Управление ГО и ЧС АМО ГО «Усинск»</t>
  </si>
  <si>
    <t>Управление ГО и ЧС АМО ГО « Усинск »
Администрация МО ГО « Усинск »</t>
  </si>
  <si>
    <t>Предотвращение совершения правонарушений в сфере проявлений терроризма и экстремизма</t>
  </si>
  <si>
    <t>Организация и обеспечение эффективной работы органов управления, сил и средств Гражданской обороны, обеспечение безопасности населения на территории МО ГО «Усинск»</t>
  </si>
  <si>
    <t>Обеспечение содействия профилактики правонарушений в сфере проявлений терроризма и экстремизма</t>
  </si>
  <si>
    <r>
      <rPr>
        <u/>
        <sz val="11"/>
        <color theme="1"/>
        <rFont val="Times New Roman"/>
        <family val="1"/>
        <charset val="204"/>
      </rPr>
      <t>2020 г.</t>
    </r>
    <r>
      <rPr>
        <sz val="11"/>
        <color theme="1"/>
        <rFont val="Times New Roman"/>
        <family val="1"/>
        <charset val="204"/>
      </rPr>
      <t xml:space="preserve"> Приобретение, монтаж и наладка оборудования системы оповещения П166-М (здание Дом Быта), техническое обслуживание пожарной сигнализации (здание администрации);
</t>
    </r>
    <r>
      <rPr>
        <u/>
        <sz val="11"/>
        <color theme="1"/>
        <rFont val="Times New Roman"/>
        <family val="1"/>
        <charset val="204"/>
      </rPr>
      <t>2020-2022 гг.</t>
    </r>
    <r>
      <rPr>
        <sz val="11"/>
        <color theme="1"/>
        <rFont val="Times New Roman"/>
        <family val="1"/>
        <charset val="204"/>
      </rPr>
      <t xml:space="preserve"> Техническое обслуживание системы оповещения (здание администрации)
</t>
    </r>
    <r>
      <rPr>
        <u/>
        <sz val="11"/>
        <color theme="1"/>
        <rFont val="Times New Roman"/>
        <family val="1"/>
        <charset val="204"/>
      </rPr>
      <t xml:space="preserve">2021 г. </t>
    </r>
    <r>
      <rPr>
        <sz val="11"/>
        <color theme="1"/>
        <rFont val="Times New Roman"/>
        <family val="1"/>
        <charset val="204"/>
      </rPr>
      <t xml:space="preserve"> генератор для ЕДДС</t>
    </r>
  </si>
  <si>
    <t>Основное мероприятие 2.6</t>
  </si>
  <si>
    <t>Администрация МО ГО "Усинск"</t>
  </si>
  <si>
    <t>Основное мероприятие 2.7</t>
  </si>
  <si>
    <t>_____________________________/В.Г. Руденко</t>
  </si>
  <si>
    <t>Основное мероприятие 2.3. Оснащение техническими системами управления и оповещения населения при ЧС в условиях мирного и военного времени.</t>
  </si>
  <si>
    <t>Основное мероприятие 1.8. Организация контроля за соблюдением на водных объектах мер безопасности и правил поведения при проведении мероприятий с массовым пребыванием людей.</t>
  </si>
  <si>
    <t>Основное мероприятие 1.7. Подготовка мест массового отдыха населения на водных объектах с целью обеспечения их безопасности, охраны жизни и здоровья.</t>
  </si>
  <si>
    <t>Основное мероприятие 1.6. Пропаганда и обучение население мерам безопасности на водных объектах.</t>
  </si>
  <si>
    <t>Основное мероприятие 1.5. Реализация государственной политики в области обеспечения безопасности людей на водных объектах.</t>
  </si>
  <si>
    <t>Основное мероприятие 1.1. Реализация государственной политики в области пожарной безопасности и требований законодательных и иных нормативно-правовых актов в области обеспечения безопасности.</t>
  </si>
  <si>
    <t>Основное мероприятие 1.2. Оснащение современным противопожарным оборудованием (средствами защиты, эвакуации и пожаротушения) и обеспечение его безопасной работы.</t>
  </si>
  <si>
    <t>В рамках муниципальной программы  не  предусмотрена реализация федеральных, республиканских    программ и ведомственных целевых программ</t>
  </si>
  <si>
    <r>
      <t>Основное мероприятие 1.3. Организация обучения сотрудников ответственных за пожарную безопасность</t>
    </r>
    <r>
      <rPr>
        <sz val="12"/>
        <color rgb="FFFF0000"/>
        <rFont val="Times New Roman"/>
        <family val="1"/>
        <charset val="204"/>
      </rPr>
      <t xml:space="preserve"> </t>
    </r>
    <r>
      <rPr>
        <sz val="12"/>
        <color theme="1"/>
        <rFont val="Times New Roman"/>
        <family val="1"/>
        <charset val="204"/>
      </rPr>
      <t>и стимулирования добровольных пожарных ДПФ (в т.ч. участие населения в борьбе с пожарами).</t>
    </r>
  </si>
  <si>
    <t>Организация обучения сотрудников, ответственных за пожарную безопасность и стимулирования добровольных пожарных ДПФ (в т.ч. участие населения в борьбе с пожарами)</t>
  </si>
  <si>
    <t xml:space="preserve">Руководитель администрации с.Колва </t>
  </si>
  <si>
    <t xml:space="preserve">Руководитель администрации с. Щельябож </t>
  </si>
  <si>
    <t xml:space="preserve">Руководитель администрации с. Мутный Материк </t>
  </si>
  <si>
    <t xml:space="preserve">Руководитель администрации с. Усть-Уса </t>
  </si>
  <si>
    <t xml:space="preserve">Руководитель администрации с. Усть-Лыжа </t>
  </si>
  <si>
    <t>Значение</t>
  </si>
  <si>
    <t>Наименование, единица измерения</t>
  </si>
  <si>
    <t>Целевой индикатор и показатель</t>
  </si>
  <si>
    <t>Основное мероприятие 2.6. Обеспечение деятельности единой дежурно-диспетчерской службы.</t>
  </si>
  <si>
    <t>Основное мероприятие 2.1. Организация и обеспечение эффективной работы органов управления, сил и средств Гражданской обороны.</t>
  </si>
  <si>
    <t>Направле
нность</t>
  </si>
  <si>
    <t>Принадле
жность</t>
  </si>
  <si>
    <t>↑</t>
  </si>
  <si>
    <t>↓</t>
  </si>
  <si>
    <t>ИЗ; 
ИМ</t>
  </si>
  <si>
    <t>ИС</t>
  </si>
  <si>
    <t>Количество мероприятий, направленных на обучение населения и пропаганду знаний в области ГО и защиты от ЧС, ед.</t>
  </si>
  <si>
    <t>Количество оснащенных учебно-консультационных пунктов по гражданской обороне и чрезвычайным ситуациям техническими и наглядными средствами обучения, ед.</t>
  </si>
  <si>
    <t>Основное мероприятие 
1.6.</t>
  </si>
  <si>
    <t>Основное мероприятие  
1.7.</t>
  </si>
  <si>
    <t>ИЗ</t>
  </si>
  <si>
    <t>ИС; 
ИЗ</t>
  </si>
  <si>
    <t>ИС;
ИЗ</t>
  </si>
  <si>
    <t>ИС;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</si>
  <si>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ИС; ИЗ;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ИЗ; доля муниципальных учреждений, соответствующих требованиям пожарной безопасности, по отношению к общему количеству муниципальных учреждений, расположенных на территории МО ГО "Усинск"; 
ИЗ; удельный вес территориальных органов администрации муниципального образования городского округа «Усинск»,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t>
  </si>
  <si>
    <t>ИС; ИЗ;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ИЗ; доля муниципальных учреждений, соответствующих требованиям пожарной безопасности, по отношению к общему количеству муниципальных учреждений, расположенных на территории МО ГО "Усинск"</t>
  </si>
  <si>
    <t>ИС; ИЗ;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ИЗ; удельный вес территориальных органов администрации муниципального образования городского округа «Усинск»,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t>
  </si>
  <si>
    <t>ИС; ИЗ;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ИЗ; ИМ; количество несчастных случаев, произошедших на водных объектах МО ГО "Усинск"</t>
  </si>
  <si>
    <t>ИС; ИЗ;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ИЗ; ИМ; количество мероприятий, направленных на обучение населения и пропаганду знаний в области ГО и защиты от ЧС</t>
  </si>
  <si>
    <t>ИС; ИЗ; выполнение ежегодного Плана основных мероприятий МО ГО "Усинск"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ИЗ; ИМ; количество оснащенных учебно-консультационных пунктов по гражданской обороне и чрезвычайным ситуациям техническими и наглядными средствами обучения</t>
  </si>
  <si>
    <r>
      <t xml:space="preserve">ИЗ; ИМ; выполнение мероприятий ежегодного Комплексного плана противодействия идеологии терроризма на территории МО ГО «Усинск» </t>
    </r>
    <r>
      <rPr>
        <sz val="10"/>
        <color rgb="FF000000"/>
        <rFont val="Times New Roman"/>
        <family val="1"/>
        <charset val="204"/>
      </rPr>
      <t>и прочих мероприятий антитеррористической направленности</t>
    </r>
  </si>
  <si>
    <t>Реализация мероприятий Комплексного плана противодействие идеологии терроризма на территории  МО ГО «Усинск»  и прочих мероприятий антитеррористической направленности</t>
  </si>
  <si>
    <t>Таблица 5</t>
  </si>
  <si>
    <t>Информация о показателях результатов использования субсидий
и (или) иных межбюджетных трансфертов, предоставляемых из республиканского бюджета Республики Коми</t>
  </si>
  <si>
    <t>№ п\п</t>
  </si>
  <si>
    <t xml:space="preserve">Наименованние основного мероприятия муниципальной программы </t>
  </si>
  <si>
    <t>Наименование субсидий и (или) иного межбюджетного трансферта</t>
  </si>
  <si>
    <t>Результат использования субсидий</t>
  </si>
  <si>
    <t>Наименование показателя, единица измерения</t>
  </si>
  <si>
    <t>Плановое значение по годам</t>
  </si>
  <si>
    <t>Показатель результата использования субсидий и (или) иных межбюджетных трансфертов</t>
  </si>
  <si>
    <r>
      <t xml:space="preserve">Контрольное событие № 28: </t>
    </r>
    <r>
      <rPr>
        <sz val="12"/>
        <color theme="1"/>
        <rFont val="Times New Roman"/>
        <family val="1"/>
        <charset val="204"/>
      </rPr>
      <t>Расчистка дорог к пожарным водоёмам в зимний период времени - 278,0 тыс. руб.</t>
    </r>
  </si>
  <si>
    <r>
      <t xml:space="preserve">главный специалист отдела чрезвычайных ситуаций и антитеррористической безопасности
управления гражданской обороны и чрезвычайных ситуаций
Скоробогатова Юлия Сергеевна
телефон 27571 доб. 107
gochs-usinsk@mail.ru
</t>
    </r>
    <r>
      <rPr>
        <sz val="8"/>
        <color theme="1"/>
        <rFont val="Times New Roman"/>
        <family val="1"/>
        <charset val="204"/>
      </rPr>
      <t>(должность, фамилия, имя, отчество, номер телефона и электронный адрес)</t>
    </r>
  </si>
  <si>
    <t>Региональные проекты (проекты), реализуемые в рамках программы</t>
  </si>
  <si>
    <t>Объемы финансирования региональных проектов (проектов), реализуемых в рамках подпрограммы</t>
  </si>
  <si>
    <t>Целевые индикаторы и показатели подпрограммы</t>
  </si>
  <si>
    <t>Задачи подпрограммы</t>
  </si>
  <si>
    <t>Региональные проекты (проекты), реализуемые в рамках подпрограммы</t>
  </si>
  <si>
    <t>Объёмы финансирования подпрограммы 1</t>
  </si>
  <si>
    <t>Ожидаемые результаты реализации подпрограммы</t>
  </si>
  <si>
    <t>Программно-целевые инструменты подпрограммы</t>
  </si>
  <si>
    <t>Объёмы финансирования подпрограммы 2</t>
  </si>
  <si>
    <t>…</t>
  </si>
  <si>
    <t>Ответственное 
структурное 
подразделение</t>
  </si>
  <si>
    <t>Управление гражданской обороны 
и чрезвычайных ситуаций АМО ГО "Усинск"</t>
  </si>
  <si>
    <r>
      <rPr>
        <sz val="10"/>
        <color theme="1"/>
        <rFont val="Times New Roman"/>
        <family val="1"/>
        <charset val="204"/>
      </rPr>
      <t>Управление гражданской обороны 
и чрезвычайных ситуаций АМО ГО "Усинск</t>
    </r>
    <r>
      <rPr>
        <sz val="11"/>
        <color theme="1"/>
        <rFont val="Calibri"/>
        <family val="2"/>
        <charset val="204"/>
        <scheme val="minor"/>
      </rPr>
      <t>"</t>
    </r>
  </si>
  <si>
    <t>Ответственный исполнитель</t>
  </si>
  <si>
    <t>Связь с целевыми индикаторами и показателями муниципальной программы (подпрограммы)</t>
  </si>
  <si>
    <t>Основное мероприятие 1.10</t>
  </si>
  <si>
    <t>Строительство пожарных водоемов</t>
  </si>
  <si>
    <t xml:space="preserve"> " 26 " октября 2022 года</t>
  </si>
  <si>
    <t>Внебюджетные источники</t>
  </si>
  <si>
    <t>Основное меропритие 1.10</t>
  </si>
  <si>
    <t>Ожидаемый непосредственный результат (краткое описание)</t>
  </si>
  <si>
    <t>«Обеспечение безопасности жизнедеятельности населения» на 2023 год</t>
  </si>
  <si>
    <t>Проектные мероприятия</t>
  </si>
  <si>
    <t>"____" ____________2023 г.</t>
  </si>
  <si>
    <t>Полетова Т.Н.,
руководитель территориального органа
Администрация 
с. Усть-Уса</t>
  </si>
  <si>
    <t>Беляев А.В., 
руководитель территориального органа
Администрация 
с. Усть-Лыжа</t>
  </si>
  <si>
    <t>Рочева Н.А., руководитель территориального органа
Администрация
с. Щельябож</t>
  </si>
  <si>
    <t>Коваленко Е.П., 
руководитель территориального органа
Администрация
с. Мутный Материк</t>
  </si>
  <si>
    <t>Рочева Н.А., руководитель территориального органа
Администрация 
с. Щельябож</t>
  </si>
  <si>
    <t>Коваленко Е.П., 
руководитель территориального органа
Администрация 
с. Мутный Материк</t>
  </si>
  <si>
    <t>1) Увеличение доли муниципальных учреждений, соответствующих требованиям пожарной безопасности, по отношению к общему количеству муниципальных учреждений, расположенных на территории муниципального образования городского округа "Усинск";
2) Увеличение удельного веса территориальных органов администрации муниципального образования городского округа "Усинск",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
3) Снижение количества несчастных случаев, происходящих на водных объектах муниципального обраования городского округа "Усинск"</t>
  </si>
  <si>
    <t>Нуртдинов Р.Р., руководитель территориального органа
Администрация 
пгт. Парма</t>
  </si>
  <si>
    <t>Прогнозирование черезвычайных ситуаций связанных с резким поднятием паводковых вод</t>
  </si>
  <si>
    <t>Усовершенствование приемов и действий при возникновении пожара,
позволяющие выработать практические навыки по предупреждению и ликвидации ЧС</t>
  </si>
  <si>
    <t>Своевременное оповещение населения, в том числе экстренное оповещение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t>
  </si>
  <si>
    <t>Начальник управления ГО и ЧС</t>
  </si>
  <si>
    <t>С.К. Росликова</t>
  </si>
  <si>
    <t>В.А. Голенастов</t>
  </si>
  <si>
    <t>Ю.А. Орлов</t>
  </si>
  <si>
    <t>О.В. Иванова</t>
  </si>
  <si>
    <t>А.В. Богачёв</t>
  </si>
  <si>
    <t>А.В. Овсянникова</t>
  </si>
  <si>
    <t>Н.А. Рочева</t>
  </si>
  <si>
    <t>Е.П. Коваленко</t>
  </si>
  <si>
    <t>Т.Н. Полетова</t>
  </si>
  <si>
    <t>А.В. Беляев</t>
  </si>
  <si>
    <t>Руководитель администрации пгт. Парма</t>
  </si>
  <si>
    <t>Р.Р. Нуртдинов</t>
  </si>
  <si>
    <t>Л.В. Кравчун</t>
  </si>
  <si>
    <t xml:space="preserve">             </t>
  </si>
  <si>
    <t>Процессные мероприятия</t>
  </si>
  <si>
    <t>Основное мероприятие 1.10.</t>
  </si>
  <si>
    <t>Строительство пожарных вожоёмов</t>
  </si>
  <si>
    <t xml:space="preserve">Снижение рисков возможных чрезвычайных ситуаций и минимизация их последствий </t>
  </si>
  <si>
    <t>Задача 1. "Организация и обеспечение мер пожарной безопасности"</t>
  </si>
  <si>
    <t>Проектныеые мероприятия</t>
  </si>
  <si>
    <t>Задача 1. "Создание условий для снижения уровня возникновения чрезвычайных ситуаций природного и техногенного характера, защита населения от их последствий"</t>
  </si>
  <si>
    <t>Задача 2. "Организация и обеспечение безопасности на водных объектах"</t>
  </si>
  <si>
    <t>Снижение рисков возникновения чрезвычайных ситуаций, а также сохранение здоровья людей, предотвращение ущерба материальных потерь путем заблаговременного проведения предупредительных мер</t>
  </si>
  <si>
    <t xml:space="preserve">Реализация государственной политики в области обеспечения безопасности людей на водных объектах </t>
  </si>
  <si>
    <t>Повышение эффективности мероприятий по противодействию терроризма и его идеологии в сфере образования и молодёжной среде</t>
  </si>
  <si>
    <t>Основное мероприятие 2.7. Реализация мероприятий Комплексного плана противодействие идеологии терроризма на территории  МО "Усинск" РК и прочих мероприятий антитеррористической направленности.</t>
  </si>
  <si>
    <t>Выполнение мероприятий ежегодного Комплексного плана противодействия идеологии терроризма на территории МО "Усинск" РК и прочих мероприятий антитеррористической направленности, %</t>
  </si>
  <si>
    <t>Выполнение ежегодного Плана основных мероприятий МО "Усинск" РК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t>
  </si>
  <si>
    <t>Количество несчастных случаев, произошедших на водных объектах МО "Усинск" РК, ед.</t>
  </si>
  <si>
    <t>Выполнение ежегодного Плана основных мероприятий МО "Усинск" РК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t>
  </si>
  <si>
    <t xml:space="preserve">Выполнение ежегодного Плана основных мероприятий МО "Усинск" РК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 </t>
  </si>
  <si>
    <t>Доля муниципальных учреждений, соответствующих требованиям пожарной безопасности, по отношению к общему количеству муниципальных учреждений, расположенных на территории МО "Усинск" РК, %</t>
  </si>
  <si>
    <t xml:space="preserve"> Территориальные органы
Администрация 
МО "Усинск" РК</t>
  </si>
  <si>
    <t xml:space="preserve">Доля муниципальных учреждений, соответствующих требованиям пожарной безопасности, по отношению к общему количеству муниципальных учреждений, расположенных на территории МО "Усинск" РК, %
</t>
  </si>
  <si>
    <r>
      <t xml:space="preserve">Контрольное событие № 2: </t>
    </r>
    <r>
      <rPr>
        <sz val="12"/>
        <color theme="1"/>
        <rFont val="Times New Roman"/>
        <family val="1"/>
        <charset val="204"/>
      </rPr>
      <t>Заключение договора с ГАУ РК "Коми региональный лесопожарный центр" на выполнение работ по тушению пожаров на территории муниципальных лесов в течении пожароопасного сезона 2023 г.</t>
    </r>
  </si>
  <si>
    <t>Богачёв А.В., 
начальник 
Управления ГО и ЧС</t>
  </si>
  <si>
    <t>Орлов Ю.А., 
руководитель
Управления образования</t>
  </si>
  <si>
    <t>Иванова О.В.,
руководитель
Управления культуры и национальной политики</t>
  </si>
  <si>
    <t>Голенастов В.А.,
руководитель
Управления жилищно-коммунального хозяйства</t>
  </si>
  <si>
    <t>Богачёв А.В., 
начальник 
Управления 
ГО и ЧС</t>
  </si>
  <si>
    <t>Богачёв А.В., 
начальник 
Управления 
ГО и ЧС
Территориальные органы
Администрация 
МО "Усинск" РК</t>
  </si>
  <si>
    <t>Зубкова О.П., 
начальник
Административно-хозяйственного отдела администрации</t>
  </si>
  <si>
    <t>Разработка нормативно-правовых документов в области обеспечения безопасности,  реализация государственной политики в области пожарной безопасности</t>
  </si>
  <si>
    <t>В. А. Голенастов</t>
  </si>
  <si>
    <r>
      <t xml:space="preserve">Контрольное событие № 20: </t>
    </r>
    <r>
      <rPr>
        <sz val="12"/>
        <color theme="1"/>
        <rFont val="Times New Roman"/>
        <family val="1"/>
        <charset val="204"/>
      </rPr>
      <t>Техническое обслуживание пожарной сигнализации</t>
    </r>
  </si>
  <si>
    <t>Организация и обеспечение эффективной работы органов управления, сил и средств Гражданской обороны, обеспечение безопасности населения на территории МО "Усинск" РК</t>
  </si>
  <si>
    <t>Заместитель главы администрации МО "Усинск" РК</t>
  </si>
  <si>
    <t>Территориальные органы
Администрация 
МО "Усинск" РК</t>
  </si>
  <si>
    <t>Удельный вес территориальных органов администрации муниципального округа «Усинск» РК,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 ед.</t>
  </si>
  <si>
    <t>К.В. Ершова</t>
  </si>
  <si>
    <t xml:space="preserve">И.О. руководителя администрации с.Колва </t>
  </si>
  <si>
    <t>Ершова К.В., 
и.о. руководителя территориального органа Администрация  с. Колва</t>
  </si>
  <si>
    <t>«____»______________2024 г.</t>
  </si>
  <si>
    <t>Увеличение удельного веса территориальных органов администрации муниципального округа "Усинск" РК,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t>
  </si>
  <si>
    <t>Удельный вес территориальных органов администрации муниципального округа «Усинск» РК, обеспеченных противопожарными водоемами, пожарными гидрантами, соответствующими нормам положенности, по отношению к общему количеству территориальных органов, %</t>
  </si>
  <si>
    <r>
      <t xml:space="preserve">Контрольное событие № 1: </t>
    </r>
    <r>
      <rPr>
        <sz val="12"/>
        <color theme="1"/>
        <rFont val="Times New Roman"/>
        <family val="1"/>
        <charset val="204"/>
      </rPr>
      <t>Утверждение плана основных мероприятий муниципального округа "Усинск" РК в области гражданской обороны, предупреждение и ликвидация чрезвычайных ситуаций, обеспечение пожарной безопасности и безопасности людей на водных объектах на 2023 год.</t>
    </r>
  </si>
  <si>
    <t>Снижение количества несчастных случаев, происходящих на водных объектах муниципального округа "Усинск" РК</t>
  </si>
  <si>
    <r>
      <rPr>
        <i/>
        <sz val="12"/>
        <color theme="1"/>
        <rFont val="Times New Roman"/>
        <family val="1"/>
        <charset val="204"/>
      </rPr>
      <t xml:space="preserve">Контрольное событие № 3: </t>
    </r>
    <r>
      <rPr>
        <sz val="12"/>
        <color theme="1"/>
        <rFont val="Times New Roman"/>
        <family val="1"/>
        <charset val="204"/>
      </rPr>
      <t>Обслуживание пожарной автоматики с передачей сигнала о пожаре на пульт ЕДДС-01</t>
    </r>
  </si>
  <si>
    <r>
      <rPr>
        <i/>
        <sz val="12"/>
        <color theme="1"/>
        <rFont val="Times New Roman"/>
        <family val="1"/>
        <charset val="204"/>
      </rPr>
      <t xml:space="preserve">Контрольное событие № 4: </t>
    </r>
    <r>
      <rPr>
        <sz val="12"/>
        <color theme="1"/>
        <rFont val="Times New Roman"/>
        <family val="1"/>
        <charset val="204"/>
      </rPr>
      <t>Проведение замеров сопротивления изоляции электросетей и контура заземления в ОО</t>
    </r>
  </si>
  <si>
    <r>
      <rPr>
        <i/>
        <sz val="12"/>
        <color theme="1"/>
        <rFont val="Times New Roman"/>
        <family val="1"/>
        <charset val="204"/>
      </rPr>
      <t>Контрольное событие № 5:</t>
    </r>
    <r>
      <rPr>
        <sz val="12"/>
        <color theme="1"/>
        <rFont val="Times New Roman"/>
        <family val="1"/>
        <charset val="204"/>
      </rPr>
      <t xml:space="preserve"> Испытание внутреннего противопожарного водопровода в ОО</t>
    </r>
  </si>
  <si>
    <r>
      <rPr>
        <i/>
        <sz val="12"/>
        <color theme="1"/>
        <rFont val="Times New Roman"/>
        <family val="1"/>
        <charset val="204"/>
      </rPr>
      <t>Контрольное событие № 6:</t>
    </r>
    <r>
      <rPr>
        <sz val="12"/>
        <color theme="1"/>
        <rFont val="Times New Roman"/>
        <family val="1"/>
        <charset val="204"/>
      </rPr>
      <t xml:space="preserve"> Приобретение огнетушителей в ОО (образовательная организация)   </t>
    </r>
  </si>
  <si>
    <r>
      <rPr>
        <i/>
        <sz val="12"/>
        <color theme="1"/>
        <rFont val="Times New Roman"/>
        <family val="1"/>
        <charset val="204"/>
      </rPr>
      <t xml:space="preserve">Контрольное событие № 7: </t>
    </r>
    <r>
      <rPr>
        <sz val="12"/>
        <color theme="1"/>
        <rFont val="Times New Roman"/>
        <family val="1"/>
        <charset val="204"/>
      </rPr>
      <t>Приобретение пожарных рукавов МАДОУ "ДСКВ  № 16" г.Усинск</t>
    </r>
  </si>
  <si>
    <r>
      <rPr>
        <i/>
        <sz val="12"/>
        <color theme="1"/>
        <rFont val="Times New Roman"/>
        <family val="1"/>
        <charset val="204"/>
      </rPr>
      <t xml:space="preserve">Контрольное событие № 8: </t>
    </r>
    <r>
      <rPr>
        <sz val="12"/>
        <color theme="1"/>
        <rFont val="Times New Roman"/>
        <family val="1"/>
        <charset val="204"/>
      </rPr>
      <t xml:space="preserve">Приобретение средств индивидуальной защиты органов дыхания </t>
    </r>
  </si>
  <si>
    <r>
      <rPr>
        <i/>
        <sz val="12"/>
        <color theme="1"/>
        <rFont val="Times New Roman"/>
        <family val="1"/>
        <charset val="204"/>
      </rPr>
      <t xml:space="preserve">Контрольное событие № 9: </t>
    </r>
    <r>
      <rPr>
        <sz val="12"/>
        <color theme="1"/>
        <rFont val="Times New Roman"/>
        <family val="1"/>
        <charset val="204"/>
      </rPr>
      <t>Приобретение планов эвакуации</t>
    </r>
  </si>
  <si>
    <r>
      <rPr>
        <i/>
        <sz val="12"/>
        <color theme="1"/>
        <rFont val="Times New Roman"/>
        <family val="1"/>
        <charset val="204"/>
      </rPr>
      <t xml:space="preserve">Контрольное событие № 10: </t>
    </r>
    <r>
      <rPr>
        <sz val="12"/>
        <color theme="1"/>
        <rFont val="Times New Roman"/>
        <family val="1"/>
        <charset val="204"/>
      </rPr>
      <t xml:space="preserve">Проверка и перезарядка огнетушителей </t>
    </r>
  </si>
  <si>
    <r>
      <rPr>
        <i/>
        <sz val="12"/>
        <color theme="1"/>
        <rFont val="Times New Roman"/>
        <family val="1"/>
        <charset val="204"/>
      </rPr>
      <t>Контрольное событие № 11:</t>
    </r>
    <r>
      <rPr>
        <sz val="12"/>
        <color theme="1"/>
        <rFont val="Times New Roman"/>
        <family val="1"/>
        <charset val="204"/>
      </rPr>
      <t xml:space="preserve"> Замеры сопротивления в МБУК "УЦБС" и МБУК "ЦКС"</t>
    </r>
  </si>
  <si>
    <r>
      <rPr>
        <i/>
        <sz val="12"/>
        <color theme="1"/>
        <rFont val="Times New Roman"/>
        <family val="1"/>
        <charset val="204"/>
      </rPr>
      <t xml:space="preserve">Контрольное событие № 12: </t>
    </r>
    <r>
      <rPr>
        <sz val="12"/>
        <color theme="1"/>
        <rFont val="Times New Roman"/>
        <family val="1"/>
        <charset val="204"/>
      </rPr>
      <t xml:space="preserve">Проведение проверки роботоспособности сетей внутреннего противопожарного водовода </t>
    </r>
  </si>
  <si>
    <r>
      <rPr>
        <i/>
        <sz val="12"/>
        <color theme="1"/>
        <rFont val="Times New Roman"/>
        <family val="1"/>
        <charset val="204"/>
      </rPr>
      <t xml:space="preserve">Контрольное событие № 13: </t>
    </r>
    <r>
      <rPr>
        <sz val="12"/>
        <color theme="1"/>
        <rFont val="Times New Roman"/>
        <family val="1"/>
        <charset val="204"/>
      </rPr>
      <t>Перекатка пожарных рукавов на новое ребро</t>
    </r>
  </si>
  <si>
    <r>
      <rPr>
        <i/>
        <sz val="12"/>
        <color theme="1"/>
        <rFont val="Times New Roman"/>
        <family val="1"/>
        <charset val="204"/>
      </rPr>
      <t xml:space="preserve">Контрольное событие № 14: </t>
    </r>
    <r>
      <rPr>
        <sz val="12"/>
        <color theme="1"/>
        <rFont val="Times New Roman"/>
        <family val="1"/>
        <charset val="204"/>
      </rPr>
      <t>Приведение в нормативное состояние 2-х пожарных водоёмов в пгт. Парма</t>
    </r>
  </si>
  <si>
    <r>
      <t xml:space="preserve">Контрольное событие № 15: </t>
    </r>
    <r>
      <rPr>
        <sz val="12"/>
        <color theme="1"/>
        <rFont val="Times New Roman"/>
        <family val="1"/>
        <charset val="204"/>
      </rPr>
      <t>Техническое обслуживание и ремонт пожарной сигнализации и систем пожаротушения</t>
    </r>
  </si>
  <si>
    <r>
      <t xml:space="preserve">Контрольное событие № 16: </t>
    </r>
    <r>
      <rPr>
        <sz val="12"/>
        <color theme="1"/>
        <rFont val="Times New Roman"/>
        <family val="1"/>
        <charset val="204"/>
      </rPr>
      <t>Техническое обслуживание огнетушителей</t>
    </r>
  </si>
  <si>
    <r>
      <t xml:space="preserve">Контрольное событие № 17: </t>
    </r>
    <r>
      <rPr>
        <sz val="12"/>
        <color theme="1"/>
        <rFont val="Times New Roman"/>
        <family val="1"/>
        <charset val="204"/>
      </rPr>
      <t>Перекатка пожарных руковов на новое ребро. Определение давления во внутреннем противопожарном водопроводе</t>
    </r>
  </si>
  <si>
    <r>
      <t xml:space="preserve">Контрольное событие № 18: </t>
    </r>
    <r>
      <rPr>
        <sz val="12"/>
        <color theme="1"/>
        <rFont val="Times New Roman"/>
        <family val="1"/>
        <charset val="204"/>
      </rPr>
      <t xml:space="preserve">Техническое обслуживание пожарной сигнализации в здании администрации </t>
    </r>
  </si>
  <si>
    <r>
      <t xml:space="preserve">Контрольное событие № 19: </t>
    </r>
    <r>
      <rPr>
        <sz val="12"/>
        <color theme="1"/>
        <rFont val="Times New Roman"/>
        <family val="1"/>
        <charset val="204"/>
      </rPr>
      <t>Техническое обслуживание пожарной сигнализации в здании администрации</t>
    </r>
  </si>
  <si>
    <r>
      <t xml:space="preserve">Контрольное событие № 21: </t>
    </r>
    <r>
      <rPr>
        <sz val="12"/>
        <color theme="1"/>
        <rFont val="Times New Roman"/>
        <family val="1"/>
        <charset val="204"/>
      </rPr>
      <t>Техническое обслуживание пожарной сигнализации</t>
    </r>
  </si>
  <si>
    <r>
      <t xml:space="preserve">Контрольное событие № 22: </t>
    </r>
    <r>
      <rPr>
        <sz val="12"/>
        <color theme="1"/>
        <rFont val="Times New Roman"/>
        <family val="1"/>
        <charset val="204"/>
      </rPr>
      <t>Техническое обслуживание пожарной сигнализации</t>
    </r>
  </si>
  <si>
    <r>
      <t xml:space="preserve">Контрольное событие № 23: </t>
    </r>
    <r>
      <rPr>
        <sz val="12"/>
        <color theme="1"/>
        <rFont val="Times New Roman"/>
        <family val="1"/>
        <charset val="204"/>
      </rPr>
      <t>Обустройство минерализованной полосы</t>
    </r>
  </si>
  <si>
    <r>
      <t xml:space="preserve">Контрольное событие № 24: </t>
    </r>
    <r>
      <rPr>
        <sz val="12"/>
        <color theme="1"/>
        <rFont val="Times New Roman"/>
        <family val="1"/>
        <charset val="204"/>
      </rPr>
      <t>Обустройство минерализованной полосы</t>
    </r>
  </si>
  <si>
    <r>
      <t xml:space="preserve">Контрольное событие № 25: </t>
    </r>
    <r>
      <rPr>
        <sz val="12"/>
        <color theme="1"/>
        <rFont val="Times New Roman"/>
        <family val="1"/>
        <charset val="204"/>
      </rPr>
      <t>Обогрев пожарного водоёма</t>
    </r>
  </si>
  <si>
    <r>
      <t xml:space="preserve">Контрольное событие № 26: </t>
    </r>
    <r>
      <rPr>
        <sz val="12"/>
        <color theme="1"/>
        <rFont val="Times New Roman"/>
        <family val="1"/>
        <charset val="204"/>
      </rPr>
      <t>Обогрев пожарного водоёма</t>
    </r>
  </si>
  <si>
    <r>
      <t xml:space="preserve">Контрольное событие № 27: </t>
    </r>
    <r>
      <rPr>
        <sz val="12"/>
        <color theme="1"/>
        <rFont val="Times New Roman"/>
        <family val="1"/>
        <charset val="204"/>
      </rPr>
      <t>Проведение замеров сопротивления изоляции элекросетей</t>
    </r>
  </si>
  <si>
    <r>
      <rPr>
        <i/>
        <sz val="12"/>
        <color theme="1"/>
        <rFont val="Times New Roman"/>
        <family val="1"/>
        <charset val="204"/>
      </rPr>
      <t>Контрольное событие №29:</t>
    </r>
    <r>
      <rPr>
        <sz val="12"/>
        <color theme="1"/>
        <rFont val="Times New Roman"/>
        <family val="1"/>
        <charset val="204"/>
      </rPr>
      <t xml:space="preserve"> Проведение профильных мероприятий по совершенствованию основ обеспечения комплексной безопасности населения</t>
    </r>
  </si>
  <si>
    <r>
      <rPr>
        <i/>
        <sz val="12"/>
        <color theme="1"/>
        <rFont val="Times New Roman"/>
        <family val="1"/>
        <charset val="204"/>
      </rPr>
      <t>Контрольное событие №30:</t>
    </r>
    <r>
      <rPr>
        <sz val="12"/>
        <color theme="1"/>
        <rFont val="Times New Roman"/>
        <family val="1"/>
        <charset val="204"/>
      </rPr>
      <t xml:space="preserve"> Обеспечение информированности населения мерам безопасности на водных объектах</t>
    </r>
  </si>
  <si>
    <t xml:space="preserve"> Территориальные органы
Администрация 
МО "Усинск" РК
Богачёв А.В., 
начальник 
Управления ГО и ЧС</t>
  </si>
  <si>
    <r>
      <t xml:space="preserve">Контрольное событие №31: </t>
    </r>
    <r>
      <rPr>
        <sz val="12"/>
        <color theme="1"/>
        <rFont val="Times New Roman"/>
        <family val="1"/>
        <charset val="204"/>
      </rPr>
      <t xml:space="preserve">Приобретение аншлагов для размещения на водных объектах </t>
    </r>
  </si>
  <si>
    <r>
      <t xml:space="preserve">Контрольное событие №32: </t>
    </r>
    <r>
      <rPr>
        <sz val="12"/>
        <color theme="1"/>
        <rFont val="Times New Roman"/>
        <family val="1"/>
        <charset val="204"/>
      </rPr>
      <t>Организация работы 2-х водомерных постов</t>
    </r>
  </si>
  <si>
    <r>
      <rPr>
        <i/>
        <sz val="12"/>
        <color theme="1"/>
        <rFont val="Times New Roman"/>
        <family val="1"/>
        <charset val="204"/>
      </rPr>
      <t xml:space="preserve">Контрольное событие №33: </t>
    </r>
    <r>
      <rPr>
        <sz val="12"/>
        <color theme="1"/>
        <rFont val="Times New Roman"/>
        <family val="1"/>
        <charset val="204"/>
      </rPr>
      <t>Обеспечение безопасности на водных объектах</t>
    </r>
  </si>
  <si>
    <r>
      <rPr>
        <i/>
        <sz val="12"/>
        <color theme="1"/>
        <rFont val="Times New Roman"/>
        <family val="1"/>
        <charset val="204"/>
      </rPr>
      <t xml:space="preserve">Контрольное событие №34: </t>
    </r>
    <r>
      <rPr>
        <sz val="12"/>
        <color theme="1"/>
        <rFont val="Times New Roman"/>
        <family val="1"/>
        <charset val="204"/>
      </rPr>
      <t>Проведение подготовки и обучения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вследствии этих действий.</t>
    </r>
  </si>
  <si>
    <r>
      <t xml:space="preserve">Контрольное событие №35: </t>
    </r>
    <r>
      <rPr>
        <sz val="12"/>
        <color theme="1"/>
        <rFont val="Times New Roman"/>
        <family val="1"/>
        <charset val="204"/>
      </rPr>
      <t xml:space="preserve">Техническое обслуживание системы оповещения 
П-166М </t>
    </r>
  </si>
  <si>
    <r>
      <t xml:space="preserve">Контрольное событие №36: </t>
    </r>
    <r>
      <rPr>
        <sz val="12"/>
        <color theme="1"/>
        <rFont val="Times New Roman"/>
        <family val="1"/>
        <charset val="204"/>
      </rPr>
      <t>Техническое обслуживание системы оповещения население в д. Сынянырд и с. Колва</t>
    </r>
  </si>
  <si>
    <r>
      <t xml:space="preserve">Контрольное событие №37: </t>
    </r>
    <r>
      <rPr>
        <sz val="12"/>
        <color theme="1"/>
        <rFont val="Times New Roman"/>
        <family val="1"/>
        <charset val="204"/>
      </rPr>
      <t>Приобретение диспечерских кресел, специальнаых футболок "Поло"</t>
    </r>
  </si>
  <si>
    <r>
      <t>Контрольное событие №38:</t>
    </r>
    <r>
      <rPr>
        <sz val="12"/>
        <color theme="1"/>
        <rFont val="Times New Roman"/>
        <family val="1"/>
        <charset val="204"/>
      </rPr>
      <t>Организация и проведение предупредительно-профилактических мер по недопущению вовлечения населения, прежде всего молодёжи, в экстремистскую деятельность.</t>
    </r>
  </si>
  <si>
    <t>"____" ____________2024 г.</t>
  </si>
  <si>
    <t>Ершова К.В., 
и.о. руководителя территориального органа Администрация  с. Колва
Беляев А.В., 
руководитель территориального органа
Администрация 
с. Усть-Лыжа
Полетова Т.Н., 
руководителя территориального органа
Администрация 
с. Усть-Уса
Рочева Н.А.,
 руководитель территориального органа
Администрация 
с. Щельябож
Коваленко Е.П., 
руководитель территориального органа
Администрация 
с. Мутный Материк</t>
  </si>
  <si>
    <r>
      <t xml:space="preserve">Контрольное событие № 28: 
</t>
    </r>
    <r>
      <rPr>
        <sz val="12"/>
        <color theme="1"/>
        <rFont val="Times New Roman"/>
        <family val="1"/>
        <charset val="204"/>
      </rPr>
      <t>Материальное стимулирование членов ДПО</t>
    </r>
  </si>
  <si>
    <t>10.</t>
  </si>
  <si>
    <t>12.</t>
  </si>
  <si>
    <t>Богачёв А.В., 
начальник 
Управления ГО и ЧС
Орлов Ю.А., 
руководитель
Управления образования
Иванова О.В.,
руководитель
Управления культуры и национальной политики
Голенастов В.А.,
руководитель
Управления жилищно-коммунального хозяйства
Зубкова О.П., 
начальник
Административно-хозяйственного отдела администрации
 Территориальные органы
Администрация 
МО "Усинск" РК</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</si>
</sst>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quot;р.&quot;_-;\-* #,##0.00&quot;р.&quot;_-;_-* &quot;-&quot;??&quot;р.&quot;_-;_-@_-"/>
    <numFmt numFmtId="165" formatCode="#,##0.0"/>
    <numFmt numFmtId="166" formatCode="0.0"/>
    <numFmt numFmtId="167" formatCode="_-* #,##0.0\ _₽_-;\-* #,##0.0\ _₽_-;_-* &quot;-&quot;??\ _₽_-;_-@_-"/>
    <numFmt numFmtId="168" formatCode="_-* #,##0.0\ _₽_-;\-* #,##0.0\ _₽_-;_-* &quot;-&quot;?\ _₽_-;_-@_-"/>
  </numFmts>
  <fonts count="41" x14ac:knownFonts="1">
    <font>
      <sz val="11"/>
      <color theme="1"/>
      <name val="Calibri"/>
      <family val="2"/>
      <charset val="204"/>
      <scheme val="minor"/>
    </font>
    <font>
      <sz val="10"/>
      <color theme="1"/>
      <name val="Times New Roman"/>
      <family val="1"/>
      <charset val="204"/>
    </font>
    <font>
      <sz val="11"/>
      <color theme="1"/>
      <name val="Times New Roman"/>
      <family val="1"/>
      <charset val="204"/>
    </font>
    <font>
      <b/>
      <sz val="10"/>
      <color theme="1"/>
      <name val="Times New Roman"/>
      <family val="1"/>
      <charset val="204"/>
    </font>
    <font>
      <sz val="9"/>
      <color theme="1"/>
      <name val="Times New Roman"/>
      <family val="1"/>
      <charset val="204"/>
    </font>
    <font>
      <sz val="10"/>
      <name val="Times New Roman"/>
      <family val="1"/>
      <charset val="204"/>
    </font>
    <font>
      <sz val="10"/>
      <name val="Arial"/>
      <family val="2"/>
      <charset val="204"/>
    </font>
    <font>
      <i/>
      <sz val="10"/>
      <color theme="1"/>
      <name val="Times New Roman"/>
      <family val="1"/>
      <charset val="204"/>
    </font>
    <font>
      <sz val="8"/>
      <color theme="1"/>
      <name val="Times New Roman"/>
      <family val="1"/>
      <charset val="204"/>
    </font>
    <font>
      <sz val="12"/>
      <color theme="1"/>
      <name val="Times New Roman"/>
      <family val="1"/>
      <charset val="204"/>
    </font>
    <font>
      <b/>
      <sz val="12"/>
      <color theme="1"/>
      <name val="Times New Roman"/>
      <family val="1"/>
      <charset val="204"/>
    </font>
    <font>
      <sz val="10"/>
      <color rgb="FF000000"/>
      <name val="Times New Roman"/>
      <family val="1"/>
      <charset val="204"/>
    </font>
    <font>
      <sz val="10"/>
      <color indexed="8"/>
      <name val="Times New Roman"/>
      <family val="1"/>
      <charset val="204"/>
    </font>
    <font>
      <b/>
      <sz val="9"/>
      <color theme="1"/>
      <name val="Times New Roman"/>
      <family val="1"/>
      <charset val="204"/>
    </font>
    <font>
      <sz val="11"/>
      <color theme="1"/>
      <name val="Calibri"/>
      <family val="2"/>
      <charset val="204"/>
      <scheme val="minor"/>
    </font>
    <font>
      <u/>
      <sz val="11"/>
      <color theme="1"/>
      <name val="Times New Roman"/>
      <family val="1"/>
      <charset val="204"/>
    </font>
    <font>
      <u/>
      <sz val="12"/>
      <color theme="1"/>
      <name val="Times New Roman"/>
      <family val="1"/>
      <charset val="204"/>
    </font>
    <font>
      <b/>
      <sz val="11"/>
      <color theme="1"/>
      <name val="Times New Roman"/>
      <family val="1"/>
      <charset val="204"/>
    </font>
    <font>
      <sz val="11"/>
      <name val="Times New Roman"/>
      <family val="1"/>
      <charset val="204"/>
    </font>
    <font>
      <i/>
      <sz val="10"/>
      <name val="Times New Roman"/>
      <family val="1"/>
      <charset val="204"/>
    </font>
    <font>
      <sz val="14"/>
      <color theme="1"/>
      <name val="Times New Roman"/>
      <family val="1"/>
      <charset val="204"/>
    </font>
    <font>
      <sz val="18"/>
      <color theme="1"/>
      <name val="Times New Roman"/>
      <family val="1"/>
      <charset val="204"/>
    </font>
    <font>
      <sz val="22"/>
      <color theme="1"/>
      <name val="Times New Roman"/>
      <family val="1"/>
      <charset val="204"/>
    </font>
    <font>
      <b/>
      <u/>
      <sz val="22"/>
      <color theme="1"/>
      <name val="Times New Roman"/>
      <family val="1"/>
      <charset val="204"/>
    </font>
    <font>
      <b/>
      <sz val="20"/>
      <color theme="1"/>
      <name val="Times New Roman"/>
      <family val="1"/>
      <charset val="204"/>
    </font>
    <font>
      <b/>
      <sz val="14"/>
      <color theme="1"/>
      <name val="Times New Roman"/>
      <family val="1"/>
      <charset val="204"/>
    </font>
    <font>
      <b/>
      <sz val="10"/>
      <name val="Times New Roman"/>
      <family val="1"/>
      <charset val="204"/>
    </font>
    <font>
      <sz val="10"/>
      <color theme="1"/>
      <name val="Calibri"/>
      <family val="2"/>
      <charset val="204"/>
      <scheme val="minor"/>
    </font>
    <font>
      <i/>
      <sz val="10"/>
      <color indexed="8"/>
      <name val="Times New Roman"/>
      <family val="1"/>
      <charset val="204"/>
    </font>
    <font>
      <sz val="10"/>
      <name val="Calibri"/>
      <family val="2"/>
      <charset val="204"/>
      <scheme val="minor"/>
    </font>
    <font>
      <sz val="12"/>
      <color theme="1"/>
      <name val="Calibri"/>
      <family val="2"/>
      <charset val="204"/>
      <scheme val="minor"/>
    </font>
    <font>
      <i/>
      <sz val="12"/>
      <color theme="1"/>
      <name val="Times New Roman"/>
      <family val="1"/>
      <charset val="204"/>
    </font>
    <font>
      <sz val="16"/>
      <color theme="1"/>
      <name val="Times New Roman"/>
      <family val="1"/>
      <charset val="204"/>
    </font>
    <font>
      <sz val="12"/>
      <color rgb="FFFF0000"/>
      <name val="Times New Roman"/>
      <family val="1"/>
      <charset val="204"/>
    </font>
    <font>
      <sz val="12"/>
      <color rgb="FF000000"/>
      <name val="Times New Roman"/>
      <family val="1"/>
      <charset val="204"/>
    </font>
    <font>
      <b/>
      <sz val="16"/>
      <color theme="1"/>
      <name val="Times New Roman"/>
      <family val="1"/>
      <charset val="204"/>
    </font>
    <font>
      <sz val="18"/>
      <color theme="1"/>
      <name val="Calibri"/>
      <family val="2"/>
      <charset val="204"/>
      <scheme val="minor"/>
    </font>
    <font>
      <sz val="12"/>
      <name val="Calibri"/>
      <family val="2"/>
      <charset val="204"/>
      <scheme val="minor"/>
    </font>
    <font>
      <sz val="16"/>
      <name val="Times New Roman"/>
      <family val="1"/>
      <charset val="204"/>
    </font>
    <font>
      <sz val="16"/>
      <color theme="1"/>
      <name val="Calibri"/>
      <family val="2"/>
      <charset val="204"/>
      <scheme val="minor"/>
    </font>
    <font>
      <sz val="20"/>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0" fontId="6" fillId="0" borderId="0"/>
    <xf numFmtId="43" fontId="14" fillId="0" borderId="0" applyFont="0" applyFill="0" applyBorder="0" applyAlignment="0" applyProtection="0"/>
    <xf numFmtId="0" fontId="14" fillId="0" borderId="0"/>
    <xf numFmtId="164" fontId="14" fillId="0" borderId="0" applyFont="0" applyFill="0" applyBorder="0" applyAlignment="0" applyProtection="0"/>
  </cellStyleXfs>
  <cellXfs count="538">
    <xf numFmtId="0" fontId="0" fillId="0" borderId="0" xfId="0"/>
    <xf numFmtId="0" fontId="1" fillId="0" borderId="0" xfId="0" applyFont="1"/>
    <xf numFmtId="0" fontId="0" fillId="0" borderId="0" xfId="0" applyAlignment="1">
      <alignment horizontal="center" vertical="center"/>
    </xf>
    <xf numFmtId="0" fontId="1" fillId="0" borderId="0" xfId="0" applyFont="1" applyAlignment="1">
      <alignment horizontal="center" vertical="center" wrapText="1"/>
    </xf>
    <xf numFmtId="0" fontId="7" fillId="0" borderId="1" xfId="0" applyFont="1" applyBorder="1" applyAlignment="1">
      <alignment horizontal="center" vertical="center"/>
    </xf>
    <xf numFmtId="1" fontId="1" fillId="0" borderId="1" xfId="0" applyNumberFormat="1" applyFont="1" applyBorder="1" applyAlignment="1">
      <alignment horizontal="center" vertical="center" wrapText="1"/>
    </xf>
    <xf numFmtId="0" fontId="2" fillId="0" borderId="0" xfId="0" applyFont="1"/>
    <xf numFmtId="0" fontId="7" fillId="0" borderId="1" xfId="0" applyFont="1" applyBorder="1" applyAlignment="1">
      <alignment horizontal="center"/>
    </xf>
    <xf numFmtId="0" fontId="0" fillId="0" borderId="0" xfId="0" applyAlignment="1"/>
    <xf numFmtId="0" fontId="9" fillId="0" borderId="0" xfId="0" applyFont="1"/>
    <xf numFmtId="0" fontId="9" fillId="0" borderId="0" xfId="0" applyFont="1" applyAlignment="1">
      <alignment vertical="top" wrapText="1"/>
    </xf>
    <xf numFmtId="0" fontId="9" fillId="0" borderId="1" xfId="0" applyFont="1" applyBorder="1" applyAlignment="1">
      <alignment vertical="top" wrapText="1"/>
    </xf>
    <xf numFmtId="0" fontId="9" fillId="0" borderId="1" xfId="0" applyFont="1" applyBorder="1" applyAlignment="1">
      <alignment horizontal="center" vertical="center" wrapText="1"/>
    </xf>
    <xf numFmtId="0" fontId="1" fillId="0" borderId="1" xfId="0" applyFont="1" applyBorder="1" applyAlignment="1">
      <alignment horizontal="left" vertical="center" wrapText="1"/>
    </xf>
    <xf numFmtId="1" fontId="7"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wrapText="1"/>
    </xf>
    <xf numFmtId="0" fontId="8" fillId="0" borderId="0" xfId="0" applyFont="1"/>
    <xf numFmtId="0" fontId="1" fillId="0" borderId="0" xfId="0" applyFont="1" applyAlignment="1">
      <alignment horizontal="right"/>
    </xf>
    <xf numFmtId="0" fontId="1" fillId="0" borderId="0" xfId="0" applyFont="1" applyAlignment="1"/>
    <xf numFmtId="1" fontId="7" fillId="0" borderId="1" xfId="0" applyNumberFormat="1" applyFont="1" applyBorder="1" applyAlignment="1">
      <alignment horizontal="center" vertical="center" wrapText="1"/>
    </xf>
    <xf numFmtId="0" fontId="3" fillId="0" borderId="0" xfId="0" applyFont="1"/>
    <xf numFmtId="0" fontId="9" fillId="2" borderId="1" xfId="0" applyFont="1" applyFill="1" applyBorder="1" applyAlignment="1">
      <alignment vertical="top" wrapText="1"/>
    </xf>
    <xf numFmtId="4" fontId="9" fillId="0" borderId="1" xfId="0" applyNumberFormat="1" applyFont="1" applyBorder="1" applyAlignment="1">
      <alignment horizontal="center" vertical="center" wrapText="1"/>
    </xf>
    <xf numFmtId="4" fontId="9" fillId="0" borderId="0" xfId="0" applyNumberFormat="1" applyFont="1"/>
    <xf numFmtId="0" fontId="1" fillId="0" borderId="0" xfId="0" applyFont="1" applyFill="1"/>
    <xf numFmtId="0" fontId="1" fillId="0" borderId="6" xfId="0" applyFont="1" applyBorder="1" applyAlignment="1">
      <alignment horizontal="center" vertical="center" wrapText="1"/>
    </xf>
    <xf numFmtId="165"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166" fontId="1" fillId="0" borderId="0" xfId="0" applyNumberFormat="1" applyFont="1" applyAlignment="1">
      <alignment horizontal="center" vertical="center"/>
    </xf>
    <xf numFmtId="0" fontId="1" fillId="0" borderId="0" xfId="0" applyFont="1" applyAlignment="1">
      <alignment horizontal="left" vertical="center" wrapText="1"/>
    </xf>
    <xf numFmtId="166" fontId="1" fillId="0" borderId="0" xfId="0" applyNumberFormat="1" applyFont="1" applyAlignment="1">
      <alignment horizontal="center" vertical="center"/>
    </xf>
    <xf numFmtId="0" fontId="9" fillId="0" borderId="0" xfId="0" applyFont="1" applyAlignment="1">
      <alignment horizontal="left" vertical="center" wrapText="1"/>
    </xf>
    <xf numFmtId="166"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xf>
    <xf numFmtId="166" fontId="2" fillId="0" borderId="1" xfId="0" applyNumberFormat="1" applyFont="1" applyFill="1" applyBorder="1" applyAlignment="1">
      <alignment horizontal="center" vertical="center"/>
    </xf>
    <xf numFmtId="0" fontId="17"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Border="1" applyAlignment="1">
      <alignment horizontal="left" wrapText="1"/>
    </xf>
    <xf numFmtId="0" fontId="2" fillId="0" borderId="1" xfId="0" applyFont="1" applyFill="1" applyBorder="1" applyAlignment="1">
      <alignment horizontal="justify" vertical="top" wrapText="1"/>
    </xf>
    <xf numFmtId="0" fontId="2" fillId="0" borderId="1" xfId="0" applyFont="1" applyBorder="1"/>
    <xf numFmtId="166" fontId="2" fillId="0" borderId="1" xfId="0" applyNumberFormat="1" applyFont="1" applyBorder="1" applyAlignment="1">
      <alignment horizontal="center"/>
    </xf>
    <xf numFmtId="0" fontId="2" fillId="0" borderId="0" xfId="0" applyFont="1" applyAlignment="1">
      <alignment horizontal="right"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justify" vertical="center" wrapText="1"/>
    </xf>
    <xf numFmtId="0" fontId="1" fillId="0" borderId="0" xfId="0" applyFont="1" applyAlignment="1">
      <alignment horizontal="right" vertical="top"/>
    </xf>
    <xf numFmtId="165" fontId="13" fillId="0" borderId="1" xfId="0" applyNumberFormat="1" applyFont="1" applyFill="1" applyBorder="1" applyAlignment="1">
      <alignment horizontal="center" vertical="center"/>
    </xf>
    <xf numFmtId="0" fontId="2" fillId="0" borderId="0" xfId="0" applyFont="1" applyAlignment="1"/>
    <xf numFmtId="0" fontId="0" fillId="0" borderId="0" xfId="0" applyAlignment="1">
      <alignment wrapText="1"/>
    </xf>
    <xf numFmtId="0" fontId="2" fillId="0" borderId="0" xfId="0" applyFont="1" applyAlignment="1">
      <alignment wrapText="1"/>
    </xf>
    <xf numFmtId="0" fontId="1" fillId="0" borderId="0" xfId="0" applyFont="1" applyBorder="1" applyAlignment="1">
      <alignment wrapText="1"/>
    </xf>
    <xf numFmtId="0" fontId="1" fillId="0" borderId="0" xfId="0" applyFont="1" applyBorder="1" applyAlignment="1"/>
    <xf numFmtId="0" fontId="1" fillId="0" borderId="0" xfId="0" applyFont="1" applyAlignment="1">
      <alignment horizontal="right" vertical="center"/>
    </xf>
    <xf numFmtId="0" fontId="1" fillId="0" borderId="1" xfId="0" applyFont="1" applyBorder="1" applyAlignment="1">
      <alignment horizontal="center" vertical="center"/>
    </xf>
    <xf numFmtId="0" fontId="1" fillId="0" borderId="1" xfId="0" applyFont="1" applyBorder="1" applyAlignment="1">
      <alignment horizontal="justify" vertical="center"/>
    </xf>
    <xf numFmtId="0" fontId="12" fillId="0" borderId="1" xfId="0" applyFont="1" applyBorder="1" applyAlignment="1">
      <alignment vertical="center" wrapText="1"/>
    </xf>
    <xf numFmtId="0" fontId="5" fillId="0" borderId="1" xfId="0" applyFont="1" applyBorder="1" applyAlignment="1">
      <alignment horizontal="justify" vertic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1" fillId="2" borderId="1"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Alignment="1">
      <alignment horizontal="center" vertical="center"/>
    </xf>
    <xf numFmtId="0" fontId="12" fillId="0" borderId="1" xfId="0" applyFont="1" applyBorder="1" applyAlignment="1">
      <alignment horizontal="justify" vertical="center" wrapText="1"/>
    </xf>
    <xf numFmtId="0" fontId="1" fillId="3" borderId="1" xfId="0" applyFont="1" applyFill="1" applyBorder="1" applyAlignment="1">
      <alignment horizontal="center" vertical="center" wrapText="1"/>
    </xf>
    <xf numFmtId="0" fontId="9" fillId="0" borderId="1" xfId="0" applyFont="1" applyBorder="1" applyAlignment="1">
      <alignment horizontal="center" vertical="center"/>
    </xf>
    <xf numFmtId="165" fontId="9"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xf>
    <xf numFmtId="165" fontId="9" fillId="0" borderId="3" xfId="0" applyNumberFormat="1" applyFont="1" applyBorder="1" applyAlignment="1">
      <alignment wrapText="1"/>
    </xf>
    <xf numFmtId="0" fontId="10" fillId="0" borderId="5" xfId="0" applyFont="1" applyBorder="1" applyAlignment="1">
      <alignment horizontal="center" vertical="top" wrapText="1"/>
    </xf>
    <xf numFmtId="0" fontId="9" fillId="0" borderId="0" xfId="0" applyFont="1" applyBorder="1" applyAlignment="1">
      <alignment horizontal="center" vertical="top" wrapText="1"/>
    </xf>
    <xf numFmtId="0" fontId="9" fillId="0" borderId="0" xfId="0" applyFont="1" applyBorder="1"/>
    <xf numFmtId="0" fontId="9" fillId="0" borderId="0" xfId="0" applyFont="1" applyBorder="1" applyAlignment="1">
      <alignment horizontal="center" vertical="top" wrapText="1"/>
    </xf>
    <xf numFmtId="0" fontId="5" fillId="0" borderId="0" xfId="0" applyFont="1" applyFill="1" applyAlignment="1">
      <alignment horizontal="center" vertical="center" wrapText="1"/>
    </xf>
    <xf numFmtId="0" fontId="19" fillId="0" borderId="1" xfId="0" applyFont="1" applyFill="1" applyBorder="1" applyAlignment="1">
      <alignment horizontal="center" vertical="center"/>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wrapText="1"/>
    </xf>
    <xf numFmtId="0" fontId="19" fillId="0" borderId="1" xfId="0" applyFont="1" applyBorder="1" applyAlignment="1">
      <alignment horizontal="center" vertical="center"/>
    </xf>
    <xf numFmtId="0" fontId="9" fillId="0" borderId="0" xfId="3" applyFont="1"/>
    <xf numFmtId="0" fontId="9" fillId="0" borderId="0" xfId="3" applyFont="1" applyAlignment="1">
      <alignment vertical="top" wrapText="1"/>
    </xf>
    <xf numFmtId="0" fontId="20" fillId="0" borderId="0" xfId="3" applyFont="1"/>
    <xf numFmtId="0" fontId="21" fillId="0" borderId="0" xfId="3" applyFont="1" applyAlignment="1">
      <alignment vertical="top" wrapText="1"/>
    </xf>
    <xf numFmtId="0" fontId="20" fillId="0" borderId="0" xfId="3" applyFont="1" applyAlignment="1">
      <alignment wrapText="1"/>
    </xf>
    <xf numFmtId="0" fontId="21" fillId="0" borderId="0" xfId="3" applyFont="1" applyAlignment="1">
      <alignment vertical="center" wrapText="1"/>
    </xf>
    <xf numFmtId="0" fontId="21" fillId="0" borderId="0" xfId="3" applyFont="1" applyAlignment="1">
      <alignment wrapText="1"/>
    </xf>
    <xf numFmtId="0" fontId="7"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0" xfId="0" applyFont="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7" fillId="0" borderId="0" xfId="0" applyFont="1" applyAlignment="1">
      <alignment horizontal="center" vertical="center"/>
    </xf>
    <xf numFmtId="0" fontId="19" fillId="3" borderId="1" xfId="0" applyFont="1" applyFill="1" applyBorder="1" applyAlignment="1">
      <alignment horizontal="justify" vertical="top" wrapText="1"/>
    </xf>
    <xf numFmtId="1" fontId="5" fillId="3" borderId="1" xfId="0" applyNumberFormat="1" applyFont="1" applyFill="1" applyBorder="1" applyAlignment="1">
      <alignment horizontal="center" vertical="center"/>
    </xf>
    <xf numFmtId="0" fontId="29" fillId="0" borderId="0" xfId="0" applyFont="1" applyAlignment="1">
      <alignment horizontal="center" vertical="center"/>
    </xf>
    <xf numFmtId="0" fontId="29" fillId="0" borderId="0" xfId="0" applyFont="1" applyFill="1" applyAlignment="1">
      <alignment horizontal="center" vertical="center"/>
    </xf>
    <xf numFmtId="0" fontId="1" fillId="0" borderId="0" xfId="0" applyFont="1" applyAlignment="1">
      <alignment horizontal="left" vertical="center"/>
    </xf>
    <xf numFmtId="0" fontId="8" fillId="0" borderId="0" xfId="0" applyFont="1" applyAlignment="1">
      <alignment horizontal="left" vertical="center"/>
    </xf>
    <xf numFmtId="2" fontId="1" fillId="0" borderId="0" xfId="0" applyNumberFormat="1" applyFont="1" applyAlignment="1">
      <alignment horizontal="center" vertical="center"/>
    </xf>
    <xf numFmtId="0" fontId="1" fillId="0" borderId="0" xfId="0" applyFont="1" applyFill="1" applyAlignment="1">
      <alignment horizontal="center" vertical="center"/>
    </xf>
    <xf numFmtId="0" fontId="1" fillId="0" borderId="0" xfId="0" applyFont="1" applyBorder="1"/>
    <xf numFmtId="0" fontId="1" fillId="0" borderId="0" xfId="0" applyFont="1" applyAlignment="1">
      <alignment horizontal="justify" vertical="center" wrapText="1"/>
    </xf>
    <xf numFmtId="0" fontId="11" fillId="0" borderId="1" xfId="0" applyFont="1" applyBorder="1" applyAlignment="1">
      <alignment horizontal="justify" vertical="center" wrapText="1"/>
    </xf>
    <xf numFmtId="0" fontId="11" fillId="0" borderId="1" xfId="0" applyFont="1" applyFill="1" applyBorder="1" applyAlignment="1">
      <alignment horizontal="justify" vertical="center" wrapText="1"/>
    </xf>
    <xf numFmtId="0" fontId="1" fillId="0" borderId="0" xfId="0" applyFont="1" applyBorder="1" applyAlignment="1">
      <alignment horizontal="justify" vertical="center" wrapText="1"/>
    </xf>
    <xf numFmtId="0" fontId="1" fillId="0" borderId="0" xfId="0" applyFont="1" applyBorder="1" applyAlignment="1">
      <alignment horizontal="justify" wrapText="1"/>
    </xf>
    <xf numFmtId="0" fontId="1" fillId="0" borderId="0" xfId="0" applyFont="1" applyAlignment="1">
      <alignment horizontal="justify" wrapText="1"/>
    </xf>
    <xf numFmtId="0" fontId="2" fillId="0" borderId="0" xfId="0" applyFont="1" applyAlignment="1">
      <alignment horizontal="justify" vertical="center" wrapText="1"/>
    </xf>
    <xf numFmtId="0" fontId="2" fillId="0" borderId="0" xfId="0" applyFont="1" applyAlignment="1">
      <alignment horizontal="justify" wrapText="1"/>
    </xf>
    <xf numFmtId="0" fontId="0" fillId="0" borderId="0" xfId="0" applyAlignment="1">
      <alignment horizontal="justify" vertical="center" wrapText="1"/>
    </xf>
    <xf numFmtId="0" fontId="0" fillId="0" borderId="0" xfId="0" applyAlignment="1">
      <alignment horizontal="justify" wrapText="1"/>
    </xf>
    <xf numFmtId="166" fontId="2" fillId="0" borderId="1" xfId="0" applyNumberFormat="1" applyFont="1" applyBorder="1" applyAlignment="1">
      <alignment horizontal="left" vertical="center" wrapText="1"/>
    </xf>
    <xf numFmtId="0" fontId="9" fillId="0" borderId="2" xfId="0" applyFont="1" applyBorder="1" applyAlignment="1">
      <alignment horizontal="left" wrapText="1"/>
    </xf>
    <xf numFmtId="166" fontId="9" fillId="0" borderId="1" xfId="0" applyNumberFormat="1" applyFont="1" applyBorder="1" applyAlignment="1">
      <alignment horizontal="center" vertical="center"/>
    </xf>
    <xf numFmtId="167" fontId="9" fillId="0" borderId="1" xfId="2" applyNumberFormat="1" applyFont="1" applyBorder="1" applyAlignment="1">
      <alignment horizontal="center" vertical="center"/>
    </xf>
    <xf numFmtId="0" fontId="9" fillId="0" borderId="1" xfId="0" applyFont="1" applyBorder="1" applyAlignment="1">
      <alignment vertical="center" wrapText="1"/>
    </xf>
    <xf numFmtId="0" fontId="30" fillId="0" borderId="0" xfId="0" applyFont="1" applyAlignment="1">
      <alignment horizontal="center" vertical="center"/>
    </xf>
    <xf numFmtId="0" fontId="30" fillId="0" borderId="0" xfId="0" applyFont="1"/>
    <xf numFmtId="14" fontId="9" fillId="0" borderId="1" xfId="0" applyNumberFormat="1" applyFont="1" applyBorder="1" applyAlignment="1">
      <alignment horizontal="center" vertical="center" wrapText="1"/>
    </xf>
    <xf numFmtId="166" fontId="1" fillId="0" borderId="0" xfId="0" applyNumberFormat="1" applyFont="1"/>
    <xf numFmtId="0" fontId="18" fillId="4" borderId="1" xfId="0" applyFont="1" applyFill="1" applyBorder="1" applyAlignment="1">
      <alignment horizontal="justify" vertical="center" wrapText="1"/>
    </xf>
    <xf numFmtId="0" fontId="5" fillId="4" borderId="0" xfId="0" applyFont="1" applyFill="1"/>
    <xf numFmtId="0" fontId="2" fillId="4" borderId="1" xfId="0" applyFont="1" applyFill="1" applyBorder="1" applyAlignment="1">
      <alignment horizontal="justify" vertical="center" wrapText="1"/>
    </xf>
    <xf numFmtId="0" fontId="1" fillId="4" borderId="0" xfId="0" applyFont="1" applyFill="1"/>
    <xf numFmtId="0" fontId="18" fillId="0" borderId="1" xfId="0" applyFont="1" applyFill="1" applyBorder="1" applyAlignment="1">
      <alignment horizontal="left" vertical="center" wrapText="1"/>
    </xf>
    <xf numFmtId="4" fontId="9" fillId="0" borderId="1" xfId="0" applyNumberFormat="1" applyFont="1" applyFill="1" applyBorder="1" applyAlignment="1">
      <alignment horizontal="center" vertical="center" wrapText="1"/>
    </xf>
    <xf numFmtId="167" fontId="9" fillId="0" borderId="1" xfId="2"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165" fontId="9" fillId="0" borderId="1" xfId="0" applyNumberFormat="1" applyFont="1" applyFill="1" applyBorder="1" applyAlignment="1">
      <alignment horizontal="center" vertical="center"/>
    </xf>
    <xf numFmtId="0" fontId="2" fillId="0" borderId="1" xfId="0" applyFont="1" applyBorder="1" applyAlignment="1">
      <alignment horizontal="left" vertical="center" wrapText="1"/>
    </xf>
    <xf numFmtId="0" fontId="1" fillId="0" borderId="0" xfId="0" applyFont="1" applyAlignment="1">
      <alignment horizontal="center"/>
    </xf>
    <xf numFmtId="0" fontId="17"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1" xfId="0" applyFont="1" applyBorder="1" applyAlignment="1">
      <alignment horizontal="left" vertical="center" wrapText="1"/>
    </xf>
    <xf numFmtId="0" fontId="17" fillId="0" borderId="1" xfId="0" applyFont="1" applyBorder="1" applyAlignment="1">
      <alignment horizontal="left" vertical="center" wrapText="1"/>
    </xf>
    <xf numFmtId="0" fontId="2" fillId="0" borderId="1" xfId="0" applyFont="1" applyBorder="1" applyAlignment="1">
      <alignment horizontal="left" vertical="center" wrapText="1"/>
    </xf>
    <xf numFmtId="0" fontId="9" fillId="0" borderId="2" xfId="0" applyFont="1" applyBorder="1" applyAlignment="1">
      <alignment horizontal="left" vertical="top" wrapText="1"/>
    </xf>
    <xf numFmtId="0" fontId="9" fillId="0" borderId="11" xfId="0" applyFont="1" applyBorder="1" applyAlignment="1">
      <alignment horizontal="left" vertical="top" wrapText="1"/>
    </xf>
    <xf numFmtId="0" fontId="9" fillId="0" borderId="6" xfId="0" applyFont="1" applyBorder="1" applyAlignment="1">
      <alignment horizontal="left" vertical="top" wrapText="1"/>
    </xf>
    <xf numFmtId="0" fontId="9" fillId="0" borderId="1" xfId="0" applyFont="1" applyBorder="1" applyAlignment="1">
      <alignment horizontal="left" vertical="top" wrapText="1"/>
    </xf>
    <xf numFmtId="0" fontId="9"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2" borderId="6" xfId="0" applyFont="1" applyFill="1" applyBorder="1" applyAlignment="1">
      <alignment horizontal="left" vertical="top" wrapText="1"/>
    </xf>
    <xf numFmtId="2" fontId="2" fillId="2" borderId="6" xfId="0" applyNumberFormat="1" applyFont="1" applyFill="1" applyBorder="1" applyAlignment="1">
      <alignment horizontal="left" vertical="top" wrapText="1"/>
    </xf>
    <xf numFmtId="0" fontId="5" fillId="0" borderId="1" xfId="0" applyFont="1" applyBorder="1" applyAlignment="1">
      <alignment horizontal="center" vertical="center" wrapText="1"/>
    </xf>
    <xf numFmtId="0" fontId="1" fillId="0" borderId="1" xfId="0" applyFont="1" applyBorder="1" applyAlignment="1">
      <alignment vertical="center" wrapText="1"/>
    </xf>
    <xf numFmtId="0" fontId="11" fillId="0" borderId="1" xfId="0" applyFont="1" applyBorder="1" applyAlignment="1">
      <alignment horizontal="left" vertical="center" wrapText="1"/>
    </xf>
    <xf numFmtId="0" fontId="2" fillId="0" borderId="1" xfId="0" applyFont="1" applyBorder="1" applyAlignment="1">
      <alignment wrapText="1"/>
    </xf>
    <xf numFmtId="0" fontId="2" fillId="0" borderId="1" xfId="0" applyFont="1" applyBorder="1" applyAlignment="1">
      <alignment horizontal="left" vertical="center"/>
    </xf>
    <xf numFmtId="0" fontId="2" fillId="2" borderId="1" xfId="0" applyFont="1" applyFill="1" applyBorder="1" applyAlignment="1">
      <alignment horizontal="justify" vertical="center" wrapText="1"/>
    </xf>
    <xf numFmtId="0" fontId="1" fillId="2" borderId="0" xfId="0" applyFont="1" applyFill="1"/>
    <xf numFmtId="166" fontId="2" fillId="2" borderId="1" xfId="0" applyNumberFormat="1" applyFont="1" applyFill="1" applyBorder="1" applyAlignment="1">
      <alignment horizontal="center" vertical="center"/>
    </xf>
    <xf numFmtId="166" fontId="18" fillId="2" borderId="1" xfId="0" applyNumberFormat="1" applyFont="1" applyFill="1" applyBorder="1" applyAlignment="1">
      <alignment horizontal="center" vertical="center"/>
    </xf>
    <xf numFmtId="0" fontId="10" fillId="0" borderId="5" xfId="0" applyFont="1" applyBorder="1" applyAlignment="1">
      <alignment horizontal="center" vertical="center"/>
    </xf>
    <xf numFmtId="2" fontId="9" fillId="0" borderId="1" xfId="2"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5" borderId="0" xfId="0" applyFont="1" applyFill="1" applyAlignment="1">
      <alignment horizontal="right" vertical="top"/>
    </xf>
    <xf numFmtId="0" fontId="1" fillId="5" borderId="1" xfId="0" applyFont="1" applyFill="1" applyBorder="1" applyAlignment="1">
      <alignment horizontal="center" vertical="center" wrapText="1"/>
    </xf>
    <xf numFmtId="0" fontId="7" fillId="5" borderId="1" xfId="0" applyFont="1" applyFill="1" applyBorder="1" applyAlignment="1">
      <alignment horizontal="center"/>
    </xf>
    <xf numFmtId="0" fontId="1" fillId="5" borderId="1" xfId="0" applyFont="1" applyFill="1" applyBorder="1" applyAlignment="1">
      <alignment horizontal="justify" vertical="center"/>
    </xf>
    <xf numFmtId="0" fontId="1" fillId="5" borderId="1" xfId="0" applyFont="1" applyFill="1" applyBorder="1" applyAlignment="1">
      <alignment horizontal="justify" vertical="center" wrapText="1"/>
    </xf>
    <xf numFmtId="0" fontId="12" fillId="5" borderId="1" xfId="0" applyFont="1" applyFill="1" applyBorder="1" applyAlignment="1">
      <alignment vertical="center" wrapText="1"/>
    </xf>
    <xf numFmtId="9" fontId="5" fillId="5" borderId="1" xfId="0" applyNumberFormat="1" applyFont="1" applyFill="1" applyBorder="1" applyAlignment="1">
      <alignment horizontal="justify" vertical="center" wrapText="1"/>
    </xf>
    <xf numFmtId="0" fontId="5" fillId="5" borderId="1" xfId="0" applyFont="1" applyFill="1" applyBorder="1" applyAlignment="1">
      <alignment horizontal="justify" vertical="center" wrapText="1"/>
    </xf>
    <xf numFmtId="0" fontId="5" fillId="5" borderId="1" xfId="0" applyFont="1" applyFill="1" applyBorder="1" applyAlignment="1">
      <alignment horizontal="justify" vertical="center"/>
    </xf>
    <xf numFmtId="0" fontId="12" fillId="5" borderId="1" xfId="0" applyFont="1" applyFill="1" applyBorder="1" applyAlignment="1">
      <alignment horizontal="justify" vertical="center" wrapText="1"/>
    </xf>
    <xf numFmtId="0" fontId="1" fillId="5" borderId="1" xfId="0" applyFont="1" applyFill="1" applyBorder="1" applyAlignment="1">
      <alignment vertical="top" wrapText="1"/>
    </xf>
    <xf numFmtId="0" fontId="11" fillId="5" borderId="1" xfId="0" applyFont="1" applyFill="1" applyBorder="1" applyAlignment="1">
      <alignment horizontal="left" vertical="top" wrapText="1"/>
    </xf>
    <xf numFmtId="0" fontId="1" fillId="5" borderId="0" xfId="0" applyFont="1" applyFill="1" applyBorder="1" applyAlignment="1">
      <alignment wrapText="1"/>
    </xf>
    <xf numFmtId="0" fontId="1" fillId="5" borderId="0" xfId="0" applyFont="1" applyFill="1" applyBorder="1" applyAlignment="1"/>
    <xf numFmtId="0" fontId="1" fillId="5" borderId="0" xfId="0" applyFont="1" applyFill="1" applyAlignment="1"/>
    <xf numFmtId="0" fontId="2" fillId="5" borderId="0" xfId="0" applyFont="1" applyFill="1" applyAlignment="1"/>
    <xf numFmtId="0" fontId="0" fillId="5" borderId="0" xfId="0" applyFill="1" applyAlignment="1"/>
    <xf numFmtId="0" fontId="19" fillId="0" borderId="0" xfId="0" applyFont="1" applyAlignment="1">
      <alignment horizontal="center" vertical="center"/>
    </xf>
    <xf numFmtId="0" fontId="7" fillId="0" borderId="0" xfId="0" applyFont="1" applyAlignment="1">
      <alignment horizontal="center" vertical="center"/>
    </xf>
    <xf numFmtId="0" fontId="32" fillId="0" borderId="0" xfId="0" applyFont="1" applyAlignment="1">
      <alignment horizontal="center" vertical="center"/>
    </xf>
    <xf numFmtId="0" fontId="32" fillId="0" borderId="0" xfId="0" applyFont="1"/>
    <xf numFmtId="165" fontId="1" fillId="0" borderId="1" xfId="0" applyNumberFormat="1" applyFont="1" applyFill="1" applyBorder="1" applyAlignment="1">
      <alignment horizontal="center" vertical="center" wrapText="1"/>
    </xf>
    <xf numFmtId="0" fontId="21" fillId="0" borderId="0" xfId="3" applyFont="1"/>
    <xf numFmtId="0" fontId="21" fillId="0" borderId="0" xfId="0" applyFont="1"/>
    <xf numFmtId="0" fontId="36" fillId="0" borderId="0" xfId="0" applyFont="1"/>
    <xf numFmtId="0" fontId="21" fillId="2" borderId="0" xfId="3" applyFont="1" applyFill="1" applyAlignment="1"/>
    <xf numFmtId="0" fontId="21" fillId="0" borderId="0" xfId="3" applyFont="1" applyAlignment="1"/>
    <xf numFmtId="0" fontId="21" fillId="0" borderId="0" xfId="3" applyFont="1" applyBorder="1" applyAlignment="1"/>
    <xf numFmtId="0" fontId="36" fillId="0" borderId="0" xfId="3" applyFont="1" applyBorder="1" applyAlignment="1"/>
    <xf numFmtId="0" fontId="36" fillId="0" borderId="0" xfId="3" applyFont="1" applyAlignment="1"/>
    <xf numFmtId="0" fontId="1" fillId="0" borderId="0" xfId="0" applyFont="1" applyAlignment="1">
      <alignment horizontal="right" vertical="center" wrapText="1"/>
    </xf>
    <xf numFmtId="0" fontId="5" fillId="0" borderId="1" xfId="0" applyFont="1" applyBorder="1" applyAlignment="1">
      <alignment horizontal="center" vertical="center" wrapText="1"/>
    </xf>
    <xf numFmtId="165" fontId="1"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5" fillId="2" borderId="1" xfId="0" applyFont="1" applyFill="1" applyBorder="1" applyAlignment="1">
      <alignment horizontal="left" vertical="center" wrapText="1"/>
    </xf>
    <xf numFmtId="16" fontId="1" fillId="0" borderId="1" xfId="0" applyNumberFormat="1" applyFont="1" applyBorder="1" applyAlignment="1">
      <alignment horizontal="left" vertical="center" wrapText="1"/>
    </xf>
    <xf numFmtId="16" fontId="1" fillId="0" borderId="1" xfId="0" applyNumberFormat="1" applyFont="1" applyBorder="1" applyAlignment="1">
      <alignment vertical="center" wrapText="1"/>
    </xf>
    <xf numFmtId="0" fontId="12" fillId="0" borderId="1" xfId="0" applyFont="1" applyBorder="1" applyAlignment="1">
      <alignment horizontal="left" vertical="center" wrapText="1"/>
    </xf>
    <xf numFmtId="49" fontId="12" fillId="0" borderId="1" xfId="0" applyNumberFormat="1" applyFont="1" applyBorder="1" applyAlignment="1">
      <alignment vertical="center" wrapText="1"/>
    </xf>
    <xf numFmtId="0" fontId="1" fillId="0" borderId="1" xfId="0" applyNumberFormat="1" applyFont="1" applyBorder="1" applyAlignment="1">
      <alignment horizontal="left" vertical="center" wrapText="1"/>
    </xf>
    <xf numFmtId="0" fontId="5" fillId="0" borderId="1" xfId="0" applyFont="1" applyBorder="1" applyAlignment="1">
      <alignment vertical="center" wrapText="1"/>
    </xf>
    <xf numFmtId="0" fontId="5" fillId="0" borderId="0" xfId="0" applyFont="1" applyFill="1"/>
    <xf numFmtId="43" fontId="5" fillId="0" borderId="0" xfId="2" applyFont="1" applyFill="1"/>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0" fontId="1" fillId="0" borderId="0" xfId="0" applyFont="1" applyAlignment="1">
      <alignment horizontal="center" vertical="center"/>
    </xf>
    <xf numFmtId="166" fontId="1" fillId="0" borderId="0" xfId="0" applyNumberFormat="1" applyFont="1" applyAlignment="1">
      <alignment horizontal="center" vertical="center"/>
    </xf>
    <xf numFmtId="166" fontId="2" fillId="0" borderId="1" xfId="0" applyNumberFormat="1" applyFont="1" applyFill="1" applyBorder="1" applyAlignment="1">
      <alignment horizontal="center"/>
    </xf>
    <xf numFmtId="166" fontId="18" fillId="0" borderId="1" xfId="0" applyNumberFormat="1" applyFont="1" applyFill="1" applyBorder="1" applyAlignment="1">
      <alignment horizontal="center" vertical="center"/>
    </xf>
    <xf numFmtId="0" fontId="9" fillId="0" borderId="2" xfId="0" applyFont="1" applyBorder="1" applyAlignment="1">
      <alignment horizontal="left" vertical="top" wrapText="1"/>
    </xf>
    <xf numFmtId="0" fontId="9" fillId="0" borderId="1" xfId="0" applyFont="1" applyBorder="1" applyAlignment="1">
      <alignment horizontal="left" vertical="top" wrapText="1"/>
    </xf>
    <xf numFmtId="0" fontId="1" fillId="0" borderId="1" xfId="0" applyFont="1" applyBorder="1" applyAlignment="1">
      <alignment horizontal="center" vertical="center" wrapText="1"/>
    </xf>
    <xf numFmtId="0" fontId="9" fillId="2" borderId="11" xfId="0" applyFont="1" applyFill="1" applyBorder="1" applyAlignment="1">
      <alignment horizontal="left" vertical="top" wrapText="1"/>
    </xf>
    <xf numFmtId="0" fontId="9" fillId="0" borderId="12" xfId="0" applyFont="1" applyBorder="1" applyAlignment="1">
      <alignment horizontal="left" vertical="center" wrapText="1"/>
    </xf>
    <xf numFmtId="0" fontId="9" fillId="0" borderId="5" xfId="0" applyFont="1" applyBorder="1" applyAlignment="1">
      <alignment horizontal="left" vertical="center" wrapText="1"/>
    </xf>
    <xf numFmtId="0" fontId="9" fillId="0" borderId="13" xfId="0" applyFont="1" applyBorder="1" applyAlignment="1">
      <alignment horizontal="left" vertical="center" wrapText="1"/>
    </xf>
    <xf numFmtId="0" fontId="9" fillId="2" borderId="11" xfId="0" applyFont="1" applyFill="1" applyBorder="1" applyAlignment="1">
      <alignment vertical="top"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5" fillId="5"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2" fillId="0" borderId="8" xfId="0" applyFont="1" applyBorder="1" applyAlignment="1">
      <alignment horizontal="left" vertical="top" wrapText="1"/>
    </xf>
    <xf numFmtId="166" fontId="13" fillId="0" borderId="1" xfId="0" applyNumberFormat="1" applyFont="1" applyFill="1" applyBorder="1" applyAlignment="1">
      <alignment horizontal="left" vertical="center" wrapText="1"/>
    </xf>
    <xf numFmtId="165" fontId="3" fillId="0" borderId="1" xfId="0" applyNumberFormat="1" applyFont="1" applyFill="1" applyBorder="1" applyAlignment="1">
      <alignment horizontal="center" vertical="top" wrapText="1"/>
    </xf>
    <xf numFmtId="165" fontId="13" fillId="0" borderId="1" xfId="0" applyNumberFormat="1" applyFont="1" applyFill="1" applyBorder="1" applyAlignment="1">
      <alignment horizontal="center" vertical="top" wrapText="1"/>
    </xf>
    <xf numFmtId="166" fontId="4" fillId="0" borderId="1" xfId="0" applyNumberFormat="1" applyFont="1" applyFill="1" applyBorder="1" applyAlignment="1">
      <alignment horizontal="left" vertical="center" wrapText="1"/>
    </xf>
    <xf numFmtId="165" fontId="4" fillId="0" borderId="1" xfId="0" applyNumberFormat="1" applyFont="1" applyFill="1" applyBorder="1" applyAlignment="1">
      <alignment horizontal="center" vertical="top" wrapText="1"/>
    </xf>
    <xf numFmtId="0" fontId="8" fillId="0" borderId="1" xfId="0" applyFont="1" applyFill="1" applyBorder="1"/>
    <xf numFmtId="0" fontId="1" fillId="0" borderId="1" xfId="0" applyFont="1" applyFill="1" applyBorder="1"/>
    <xf numFmtId="0" fontId="8" fillId="0" borderId="0" xfId="0" applyFont="1" applyFill="1" applyAlignment="1">
      <alignment horizontal="left" vertical="center"/>
    </xf>
    <xf numFmtId="0" fontId="8" fillId="0" borderId="0" xfId="0" applyFont="1" applyFill="1"/>
    <xf numFmtId="2" fontId="1" fillId="0" borderId="0" xfId="0" applyNumberFormat="1" applyFont="1" applyFill="1" applyAlignment="1">
      <alignment horizontal="center" vertical="center"/>
    </xf>
    <xf numFmtId="166" fontId="4" fillId="5" borderId="1" xfId="0" applyNumberFormat="1" applyFont="1" applyFill="1" applyBorder="1" applyAlignment="1">
      <alignment horizontal="left" vertical="center" wrapText="1"/>
    </xf>
    <xf numFmtId="0" fontId="9" fillId="0" borderId="2" xfId="0" applyFont="1" applyBorder="1" applyAlignment="1">
      <alignment vertical="center" wrapText="1"/>
    </xf>
    <xf numFmtId="14" fontId="9" fillId="0" borderId="1" xfId="0" applyNumberFormat="1" applyFont="1" applyFill="1" applyBorder="1" applyAlignment="1">
      <alignment horizontal="center" vertical="center" wrapText="1"/>
    </xf>
    <xf numFmtId="0" fontId="0" fillId="0" borderId="0" xfId="0" applyFill="1"/>
    <xf numFmtId="0" fontId="0" fillId="2" borderId="0" xfId="0" applyFill="1"/>
    <xf numFmtId="0" fontId="1"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14" fontId="9" fillId="0" borderId="7" xfId="0" applyNumberFormat="1"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1" xfId="0" applyNumberFormat="1" applyFont="1" applyBorder="1" applyAlignment="1">
      <alignment horizontal="center" vertical="center" wrapText="1"/>
    </xf>
    <xf numFmtId="0" fontId="38" fillId="0" borderId="0" xfId="0" applyFont="1" applyAlignment="1">
      <alignment horizontal="right" vertical="center"/>
    </xf>
    <xf numFmtId="0" fontId="9" fillId="0" borderId="7" xfId="0" applyFont="1" applyBorder="1" applyAlignment="1">
      <alignment vertical="center" wrapText="1"/>
    </xf>
    <xf numFmtId="0" fontId="9" fillId="2" borderId="1"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37" fillId="0" borderId="0" xfId="0" applyFont="1" applyAlignment="1">
      <alignment horizontal="center" vertical="center"/>
    </xf>
    <xf numFmtId="0" fontId="9" fillId="2" borderId="8" xfId="0" applyFont="1" applyFill="1" applyBorder="1" applyAlignment="1">
      <alignment vertical="center" wrapText="1"/>
    </xf>
    <xf numFmtId="0" fontId="9" fillId="2" borderId="7" xfId="0" applyFont="1" applyFill="1" applyBorder="1" applyAlignment="1">
      <alignment vertical="center" wrapText="1"/>
    </xf>
    <xf numFmtId="0" fontId="9" fillId="2" borderId="6" xfId="0" applyNumberFormat="1" applyFont="1" applyFill="1" applyBorder="1" applyAlignment="1">
      <alignment horizontal="center" vertical="center" wrapText="1"/>
    </xf>
    <xf numFmtId="0" fontId="9" fillId="2" borderId="7" xfId="0" applyNumberFormat="1" applyFont="1" applyFill="1" applyBorder="1" applyAlignment="1">
      <alignment horizontal="center" vertical="center" wrapText="1"/>
    </xf>
    <xf numFmtId="0" fontId="10" fillId="0" borderId="5" xfId="0" applyFont="1" applyBorder="1" applyAlignment="1">
      <alignment vertical="center"/>
    </xf>
    <xf numFmtId="0" fontId="9" fillId="0" borderId="1" xfId="0" applyFont="1" applyBorder="1" applyAlignment="1">
      <alignment vertical="center" wrapText="1"/>
    </xf>
    <xf numFmtId="0" fontId="31" fillId="0" borderId="1" xfId="0" applyFont="1" applyBorder="1" applyAlignment="1">
      <alignment vertical="center" wrapText="1"/>
    </xf>
    <xf numFmtId="0" fontId="9" fillId="0" borderId="1" xfId="0" applyFont="1" applyFill="1" applyBorder="1" applyAlignment="1">
      <alignment vertical="center" wrapText="1"/>
    </xf>
    <xf numFmtId="0" fontId="9" fillId="2" borderId="1" xfId="0" applyFont="1" applyFill="1" applyBorder="1" applyAlignment="1">
      <alignment vertical="center" wrapText="1"/>
    </xf>
    <xf numFmtId="0" fontId="31" fillId="0" borderId="1" xfId="0" applyFont="1" applyFill="1" applyBorder="1" applyAlignment="1">
      <alignment vertical="center" wrapText="1"/>
    </xf>
    <xf numFmtId="0" fontId="30" fillId="0" borderId="0" xfId="0" applyFont="1" applyAlignment="1">
      <alignment vertical="center"/>
    </xf>
    <xf numFmtId="0" fontId="21" fillId="0" borderId="0" xfId="3" applyFont="1" applyAlignment="1">
      <alignment vertical="center"/>
    </xf>
    <xf numFmtId="0" fontId="32" fillId="0" borderId="0" xfId="0" applyFont="1" applyAlignment="1">
      <alignment vertical="center"/>
    </xf>
    <xf numFmtId="0" fontId="31" fillId="2" borderId="1" xfId="0" applyFont="1" applyFill="1" applyBorder="1" applyAlignment="1">
      <alignment vertical="center" wrapText="1"/>
    </xf>
    <xf numFmtId="0" fontId="9" fillId="0" borderId="1" xfId="0" applyFont="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Fill="1" applyBorder="1" applyAlignment="1">
      <alignment horizontal="center"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21" fillId="0" borderId="0" xfId="0" applyFont="1" applyBorder="1"/>
    <xf numFmtId="0" fontId="39" fillId="0" borderId="0" xfId="0" applyFont="1"/>
    <xf numFmtId="166" fontId="9"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1" fillId="0" borderId="6" xfId="0" applyFont="1" applyFill="1" applyBorder="1" applyAlignment="1">
      <alignment vertical="center" wrapText="1"/>
    </xf>
    <xf numFmtId="0" fontId="9" fillId="0" borderId="1" xfId="0" applyNumberFormat="1" applyFont="1" applyFill="1" applyBorder="1" applyAlignment="1">
      <alignment horizontal="center" vertical="center" wrapText="1"/>
    </xf>
    <xf numFmtId="0" fontId="40" fillId="0" borderId="0" xfId="3" applyFont="1"/>
    <xf numFmtId="167" fontId="9" fillId="0" borderId="1" xfId="2" applyNumberFormat="1" applyFont="1" applyFill="1" applyBorder="1" applyAlignment="1">
      <alignment horizontal="center" vertical="center" wrapText="1"/>
    </xf>
    <xf numFmtId="0" fontId="30" fillId="0" borderId="0" xfId="0" applyFont="1" applyFill="1"/>
    <xf numFmtId="0" fontId="10" fillId="0" borderId="5" xfId="0" applyFont="1" applyFill="1" applyBorder="1" applyAlignment="1">
      <alignment horizontal="center" vertical="center"/>
    </xf>
    <xf numFmtId="0" fontId="9" fillId="0" borderId="3" xfId="0" applyFont="1" applyFill="1" applyBorder="1" applyAlignment="1">
      <alignment horizontal="center" vertical="center" wrapText="1"/>
    </xf>
    <xf numFmtId="168" fontId="9" fillId="0" borderId="1" xfId="0" applyNumberFormat="1" applyFont="1" applyFill="1" applyBorder="1" applyAlignment="1">
      <alignment horizontal="center" vertical="center" wrapText="1"/>
    </xf>
    <xf numFmtId="0" fontId="21" fillId="0" borderId="0" xfId="0" applyFont="1" applyFill="1"/>
    <xf numFmtId="0" fontId="36" fillId="0" borderId="0" xfId="0" applyFont="1" applyFill="1"/>
    <xf numFmtId="0" fontId="21" fillId="0" borderId="0" xfId="3" applyFont="1" applyFill="1" applyAlignment="1"/>
    <xf numFmtId="0" fontId="32" fillId="0" borderId="0" xfId="0" applyFont="1" applyFill="1"/>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NumberFormat="1" applyFont="1" applyFill="1" applyBorder="1" applyAlignment="1">
      <alignment horizontal="center" vertical="center" wrapText="1"/>
    </xf>
    <xf numFmtId="0" fontId="0" fillId="5" borderId="0" xfId="0" applyFill="1"/>
    <xf numFmtId="0" fontId="20" fillId="0" borderId="0" xfId="3" applyFont="1" applyAlignment="1">
      <alignment horizontal="left" vertical="top" wrapText="1"/>
    </xf>
    <xf numFmtId="0" fontId="24" fillId="0" borderId="0" xfId="3" applyFont="1" applyAlignment="1">
      <alignment horizontal="center" vertical="center" wrapText="1"/>
    </xf>
    <xf numFmtId="0" fontId="22" fillId="0" borderId="0" xfId="3" applyFont="1" applyAlignment="1">
      <alignment horizontal="center" vertical="top" wrapText="1"/>
    </xf>
    <xf numFmtId="0" fontId="8" fillId="0" borderId="0" xfId="3" applyFont="1" applyAlignment="1">
      <alignment horizontal="center" vertical="top" wrapText="1"/>
    </xf>
    <xf numFmtId="0" fontId="21" fillId="0" borderId="0" xfId="3" applyFont="1" applyAlignment="1">
      <alignment horizontal="left" wrapText="1"/>
    </xf>
    <xf numFmtId="0" fontId="21" fillId="0" borderId="0" xfId="3" applyFont="1" applyFill="1" applyAlignment="1">
      <alignment horizontal="left" vertical="center" wrapText="1"/>
    </xf>
    <xf numFmtId="0" fontId="21" fillId="0" borderId="0" xfId="3" applyFont="1" applyAlignment="1">
      <alignment horizontal="left" vertical="top" wrapText="1"/>
    </xf>
    <xf numFmtId="0" fontId="21" fillId="0" borderId="0" xfId="3" applyFont="1" applyAlignment="1">
      <alignment horizontal="center" vertical="center"/>
    </xf>
    <xf numFmtId="0" fontId="10" fillId="0" borderId="0" xfId="0" applyFont="1" applyBorder="1" applyAlignment="1">
      <alignment horizontal="center" vertical="top" wrapText="1"/>
    </xf>
    <xf numFmtId="0" fontId="9" fillId="0" borderId="0" xfId="0" applyFont="1" applyBorder="1" applyAlignment="1">
      <alignment horizontal="center" vertical="top" wrapText="1"/>
    </xf>
    <xf numFmtId="0" fontId="9" fillId="0" borderId="6" xfId="0" applyFont="1" applyBorder="1" applyAlignment="1">
      <alignment horizontal="left" vertical="top" wrapText="1"/>
    </xf>
    <xf numFmtId="0" fontId="9" fillId="0" borderId="8" xfId="0" applyFont="1" applyBorder="1" applyAlignment="1">
      <alignment horizontal="left" vertical="top" wrapText="1"/>
    </xf>
    <xf numFmtId="0" fontId="9" fillId="0" borderId="1" xfId="0" applyFont="1" applyBorder="1" applyAlignment="1">
      <alignment horizontal="justify"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7" xfId="0" applyFont="1" applyBorder="1" applyAlignment="1">
      <alignment horizontal="left" vertical="center" wrapText="1"/>
    </xf>
    <xf numFmtId="0" fontId="9" fillId="0" borderId="2" xfId="0" applyFont="1" applyBorder="1" applyAlignment="1">
      <alignment horizontal="justify" vertical="top" wrapText="1"/>
    </xf>
    <xf numFmtId="0" fontId="9" fillId="0" borderId="3" xfId="0" applyFont="1" applyBorder="1" applyAlignment="1">
      <alignment horizontal="justify" vertical="top" wrapText="1"/>
    </xf>
    <xf numFmtId="0" fontId="9" fillId="0" borderId="4" xfId="0" applyFont="1" applyBorder="1" applyAlignment="1">
      <alignment horizontal="justify" vertical="top" wrapText="1"/>
    </xf>
    <xf numFmtId="0" fontId="9" fillId="0" borderId="0" xfId="0" applyFont="1" applyAlignment="1">
      <alignment horizontal="justify" vertical="top" wrapText="1"/>
    </xf>
    <xf numFmtId="0" fontId="9" fillId="0" borderId="11" xfId="0" applyFont="1" applyBorder="1" applyAlignment="1">
      <alignment horizontal="left" vertical="top" wrapText="1"/>
    </xf>
    <xf numFmtId="0" fontId="9" fillId="0" borderId="14" xfId="0" applyFont="1" applyBorder="1" applyAlignment="1">
      <alignment horizontal="left" vertical="top" wrapText="1"/>
    </xf>
    <xf numFmtId="0" fontId="9" fillId="0" borderId="1" xfId="0" applyFont="1" applyBorder="1" applyAlignment="1">
      <alignment horizontal="justify" vertical="center" wrapText="1"/>
    </xf>
    <xf numFmtId="0" fontId="9" fillId="0" borderId="6" xfId="0" applyFont="1" applyBorder="1" applyAlignment="1">
      <alignment horizontal="justify" vertical="top" wrapText="1"/>
    </xf>
    <xf numFmtId="0" fontId="25" fillId="0" borderId="0" xfId="0" applyFont="1" applyAlignment="1">
      <alignment horizontal="center" vertical="top" wrapText="1"/>
    </xf>
    <xf numFmtId="0" fontId="9" fillId="0" borderId="7" xfId="0" applyFont="1" applyFill="1" applyBorder="1" applyAlignment="1">
      <alignment horizontal="justify" vertical="top"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166" fontId="2" fillId="0" borderId="2" xfId="0" applyNumberFormat="1" applyFont="1" applyBorder="1" applyAlignment="1">
      <alignment horizontal="left" vertical="center" wrapText="1"/>
    </xf>
    <xf numFmtId="166" fontId="2" fillId="0" borderId="3" xfId="0" applyNumberFormat="1" applyFont="1" applyBorder="1" applyAlignment="1">
      <alignment horizontal="left" vertical="center" wrapText="1"/>
    </xf>
    <xf numFmtId="166" fontId="2" fillId="0" borderId="4" xfId="0" applyNumberFormat="1" applyFont="1" applyBorder="1" applyAlignment="1">
      <alignment horizontal="left" vertical="center" wrapText="1"/>
    </xf>
    <xf numFmtId="0" fontId="9" fillId="0" borderId="1" xfId="0" applyFont="1" applyFill="1" applyBorder="1" applyAlignment="1">
      <alignment horizontal="justify" vertical="top" wrapText="1"/>
    </xf>
    <xf numFmtId="0" fontId="9" fillId="0" borderId="14" xfId="0" applyFont="1" applyBorder="1" applyAlignment="1">
      <alignment horizontal="justify" vertical="top" wrapText="1"/>
    </xf>
    <xf numFmtId="0" fontId="9" fillId="0" borderId="0" xfId="0" applyFont="1" applyBorder="1" applyAlignment="1">
      <alignment horizontal="justify" vertical="top" wrapText="1"/>
    </xf>
    <xf numFmtId="0" fontId="9" fillId="0" borderId="15" xfId="0" applyFont="1" applyBorder="1" applyAlignment="1">
      <alignment horizontal="justify" vertical="top" wrapText="1"/>
    </xf>
    <xf numFmtId="0" fontId="9" fillId="0" borderId="11" xfId="0" applyFont="1" applyBorder="1" applyAlignment="1">
      <alignment horizontal="justify" vertical="top" wrapText="1"/>
    </xf>
    <xf numFmtId="0" fontId="9" fillId="0" borderId="10" xfId="0" applyFont="1" applyBorder="1" applyAlignment="1">
      <alignment horizontal="justify" vertical="top" wrapText="1"/>
    </xf>
    <xf numFmtId="0" fontId="9" fillId="0" borderId="9" xfId="0" applyFont="1" applyBorder="1" applyAlignment="1">
      <alignment horizontal="justify" vertical="top" wrapText="1"/>
    </xf>
    <xf numFmtId="0" fontId="9" fillId="0" borderId="12" xfId="0" applyFont="1" applyBorder="1" applyAlignment="1">
      <alignment horizontal="justify" vertical="top" wrapText="1"/>
    </xf>
    <xf numFmtId="0" fontId="9" fillId="0" borderId="5" xfId="0" applyFont="1" applyBorder="1" applyAlignment="1">
      <alignment horizontal="justify" vertical="top" wrapText="1"/>
    </xf>
    <xf numFmtId="0" fontId="9" fillId="0" borderId="13" xfId="0" applyFont="1" applyBorder="1" applyAlignment="1">
      <alignment horizontal="justify" vertical="top"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11" xfId="0" applyFont="1" applyFill="1" applyBorder="1" applyAlignment="1">
      <alignment horizontal="justify" vertical="top" wrapText="1"/>
    </xf>
    <xf numFmtId="0" fontId="9" fillId="0" borderId="10" xfId="0" applyFont="1" applyFill="1" applyBorder="1" applyAlignment="1">
      <alignment horizontal="justify" vertical="top" wrapText="1"/>
    </xf>
    <xf numFmtId="0" fontId="9" fillId="0" borderId="9" xfId="0" applyFont="1" applyFill="1" applyBorder="1" applyAlignment="1">
      <alignment horizontal="justify" vertical="top" wrapText="1"/>
    </xf>
    <xf numFmtId="0" fontId="9" fillId="0" borderId="12" xfId="0" applyFont="1" applyFill="1" applyBorder="1" applyAlignment="1">
      <alignment horizontal="justify" vertical="top" wrapText="1"/>
    </xf>
    <xf numFmtId="0" fontId="9" fillId="0" borderId="5" xfId="0" applyFont="1" applyFill="1" applyBorder="1" applyAlignment="1">
      <alignment horizontal="justify" vertical="top" wrapText="1"/>
    </xf>
    <xf numFmtId="0" fontId="9" fillId="0" borderId="13" xfId="0" applyFont="1" applyFill="1" applyBorder="1" applyAlignment="1">
      <alignment horizontal="justify" vertical="top" wrapText="1"/>
    </xf>
    <xf numFmtId="0" fontId="9" fillId="0" borderId="1"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0" xfId="0" applyFont="1" applyBorder="1" applyAlignment="1">
      <alignment horizontal="left" vertical="top" wrapText="1"/>
    </xf>
    <xf numFmtId="0" fontId="9" fillId="0" borderId="9" xfId="0" applyFont="1" applyBorder="1" applyAlignment="1">
      <alignment horizontal="left" vertical="top" wrapText="1"/>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 xfId="0" applyFont="1" applyBorder="1" applyAlignment="1">
      <alignment horizontal="left" vertical="top" wrapText="1"/>
    </xf>
    <xf numFmtId="0" fontId="1" fillId="0" borderId="6" xfId="0" applyFont="1" applyBorder="1" applyAlignment="1">
      <alignment horizontal="center" vertical="center" wrapText="1"/>
    </xf>
    <xf numFmtId="0" fontId="27" fillId="0" borderId="7" xfId="0" applyFont="1" applyBorder="1" applyAlignment="1">
      <alignment horizontal="center"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0" fillId="0" borderId="6" xfId="0" applyBorder="1" applyAlignment="1">
      <alignment horizontal="center" vertical="center" wrapText="1"/>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6"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righ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1" fillId="0" borderId="0" xfId="0" applyFont="1" applyAlignment="1">
      <alignment horizontal="right" vertical="top"/>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left" vertical="top" wrapText="1"/>
    </xf>
    <xf numFmtId="0" fontId="2" fillId="0" borderId="6"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8" xfId="0" applyFont="1" applyBorder="1" applyAlignment="1">
      <alignment horizontal="left" vertical="top" wrapText="1"/>
    </xf>
    <xf numFmtId="0" fontId="17" fillId="0" borderId="7" xfId="0" applyFont="1" applyBorder="1" applyAlignment="1">
      <alignment horizontal="left" vertical="top" wrapText="1"/>
    </xf>
    <xf numFmtId="166" fontId="1" fillId="0" borderId="0" xfId="0" applyNumberFormat="1" applyFont="1" applyAlignment="1">
      <alignment horizontal="right" vertical="center"/>
    </xf>
    <xf numFmtId="0" fontId="9" fillId="0" borderId="5" xfId="0" applyFont="1" applyBorder="1" applyAlignment="1">
      <alignment horizontal="center" vertical="top" wrapText="1"/>
    </xf>
    <xf numFmtId="49" fontId="2" fillId="2" borderId="6" xfId="0" applyNumberFormat="1" applyFont="1" applyFill="1" applyBorder="1" applyAlignment="1">
      <alignment horizontal="left" vertical="top" wrapText="1"/>
    </xf>
    <xf numFmtId="49" fontId="2" fillId="2" borderId="8" xfId="0" applyNumberFormat="1" applyFont="1" applyFill="1" applyBorder="1" applyAlignment="1">
      <alignment horizontal="left" vertical="top" wrapText="1"/>
    </xf>
    <xf numFmtId="2" fontId="2" fillId="2" borderId="6" xfId="0" applyNumberFormat="1" applyFont="1" applyFill="1" applyBorder="1" applyAlignment="1">
      <alignment horizontal="left" vertical="top" wrapText="1"/>
    </xf>
    <xf numFmtId="2" fontId="2" fillId="2" borderId="8" xfId="0" applyNumberFormat="1" applyFont="1" applyFill="1" applyBorder="1" applyAlignment="1">
      <alignment horizontal="left" vertical="top" wrapText="1"/>
    </xf>
    <xf numFmtId="0" fontId="17" fillId="0" borderId="1" xfId="0" applyFont="1" applyBorder="1" applyAlignment="1">
      <alignment horizontal="left" vertical="top" wrapText="1"/>
    </xf>
    <xf numFmtId="166" fontId="1" fillId="0" borderId="0" xfId="0" applyNumberFormat="1" applyFont="1" applyAlignment="1">
      <alignment horizontal="center" vertical="center"/>
    </xf>
    <xf numFmtId="2" fontId="2" fillId="0" borderId="2" xfId="0" applyNumberFormat="1" applyFont="1" applyBorder="1" applyAlignment="1">
      <alignment horizontal="center" vertical="center"/>
    </xf>
    <xf numFmtId="2" fontId="2" fillId="0" borderId="3" xfId="0" applyNumberFormat="1" applyFont="1" applyBorder="1" applyAlignment="1">
      <alignment horizontal="center" vertical="center"/>
    </xf>
    <xf numFmtId="2" fontId="2" fillId="0" borderId="4"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xf>
    <xf numFmtId="166" fontId="2" fillId="2" borderId="6" xfId="0" applyNumberFormat="1" applyFont="1" applyFill="1" applyBorder="1" applyAlignment="1">
      <alignment horizontal="center" vertical="center"/>
    </xf>
    <xf numFmtId="166" fontId="2" fillId="2" borderId="7" xfId="0" applyNumberFormat="1" applyFont="1" applyFill="1" applyBorder="1" applyAlignment="1">
      <alignment horizontal="center"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166" fontId="2" fillId="0" borderId="6" xfId="0" applyNumberFormat="1" applyFont="1" applyFill="1" applyBorder="1" applyAlignment="1">
      <alignment horizontal="center" vertical="center"/>
    </xf>
    <xf numFmtId="166" fontId="2" fillId="0" borderId="7" xfId="0" applyNumberFormat="1"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166" fontId="3" fillId="0" borderId="6" xfId="0" applyNumberFormat="1" applyFont="1" applyFill="1" applyBorder="1" applyAlignment="1">
      <alignment horizontal="left" vertical="center" wrapText="1"/>
    </xf>
    <xf numFmtId="166" fontId="3" fillId="0" borderId="8" xfId="0" applyNumberFormat="1" applyFont="1" applyFill="1" applyBorder="1" applyAlignment="1">
      <alignment horizontal="left" vertical="center" wrapText="1"/>
    </xf>
    <xf numFmtId="166" fontId="4" fillId="0" borderId="6" xfId="0" applyNumberFormat="1" applyFont="1" applyFill="1" applyBorder="1" applyAlignment="1">
      <alignment horizontal="left" vertical="center" wrapText="1"/>
    </xf>
    <xf numFmtId="166" fontId="4" fillId="0" borderId="8" xfId="0" applyNumberFormat="1"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2" fillId="0" borderId="0" xfId="0"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left" vertical="center" wrapText="1"/>
    </xf>
    <xf numFmtId="166" fontId="13" fillId="0" borderId="6" xfId="0" applyNumberFormat="1" applyFont="1" applyFill="1" applyBorder="1" applyAlignment="1">
      <alignment horizontal="left" vertical="center" wrapText="1"/>
    </xf>
    <xf numFmtId="166" fontId="13" fillId="0" borderId="8" xfId="0" applyNumberFormat="1" applyFont="1" applyFill="1" applyBorder="1" applyAlignment="1">
      <alignment horizontal="left" vertical="center" wrapText="1"/>
    </xf>
    <xf numFmtId="0" fontId="1"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164" fontId="9" fillId="0" borderId="6" xfId="4" applyFont="1" applyFill="1" applyBorder="1" applyAlignment="1">
      <alignment horizontal="center" vertical="center" wrapText="1"/>
    </xf>
    <xf numFmtId="164" fontId="9" fillId="0" borderId="8" xfId="4" applyFont="1" applyFill="1" applyBorder="1" applyAlignment="1">
      <alignment horizontal="center" vertical="center" wrapText="1"/>
    </xf>
    <xf numFmtId="164" fontId="9" fillId="0" borderId="7" xfId="4" applyFont="1" applyFill="1" applyBorder="1" applyAlignment="1">
      <alignment horizontal="center" vertical="center" wrapText="1"/>
    </xf>
    <xf numFmtId="0" fontId="21" fillId="0" borderId="0" xfId="3" applyFont="1" applyAlignment="1">
      <alignment horizontal="left"/>
    </xf>
    <xf numFmtId="166" fontId="9" fillId="0" borderId="6" xfId="0" applyNumberFormat="1" applyFont="1" applyFill="1" applyBorder="1" applyAlignment="1">
      <alignment horizontal="center" vertical="center" wrapText="1"/>
    </xf>
    <xf numFmtId="166" fontId="9" fillId="0" borderId="7"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14" fontId="9" fillId="0" borderId="6" xfId="0" applyNumberFormat="1" applyFont="1" applyBorder="1" applyAlignment="1">
      <alignment horizontal="center" vertical="center" wrapText="1"/>
    </xf>
    <xf numFmtId="14" fontId="9" fillId="0" borderId="7" xfId="0" applyNumberFormat="1" applyFont="1" applyBorder="1" applyAlignment="1">
      <alignment horizontal="center" vertical="center" wrapText="1"/>
    </xf>
    <xf numFmtId="166" fontId="9" fillId="5" borderId="6" xfId="0" applyNumberFormat="1" applyFont="1" applyFill="1" applyBorder="1" applyAlignment="1">
      <alignment horizontal="center" vertical="center" wrapText="1"/>
    </xf>
    <xf numFmtId="166" fontId="9" fillId="5" borderId="7" xfId="0" applyNumberFormat="1" applyFont="1" applyFill="1" applyBorder="1" applyAlignment="1">
      <alignment horizontal="center" vertical="center" wrapText="1"/>
    </xf>
    <xf numFmtId="14" fontId="9" fillId="5" borderId="6" xfId="0" applyNumberFormat="1" applyFont="1" applyFill="1" applyBorder="1" applyAlignment="1">
      <alignment horizontal="center" vertical="center" wrapText="1"/>
    </xf>
    <xf numFmtId="14" fontId="9" fillId="5" borderId="7"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35" fillId="0" borderId="0" xfId="0" applyFont="1" applyAlignment="1">
      <alignment horizontal="center" vertical="center"/>
    </xf>
    <xf numFmtId="0" fontId="35" fillId="0" borderId="0"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Fill="1" applyBorder="1" applyAlignment="1">
      <alignment horizontal="center" vertical="center" wrapText="1"/>
    </xf>
    <xf numFmtId="0" fontId="9" fillId="0" borderId="6" xfId="0" applyFont="1" applyFill="1" applyBorder="1" applyAlignment="1">
      <alignment vertical="center" wrapText="1"/>
    </xf>
    <xf numFmtId="0" fontId="9" fillId="0" borderId="8" xfId="0" applyFont="1" applyFill="1" applyBorder="1" applyAlignment="1">
      <alignment vertical="center" wrapText="1"/>
    </xf>
    <xf numFmtId="0" fontId="9" fillId="0" borderId="7" xfId="0" applyFont="1" applyFill="1" applyBorder="1" applyAlignment="1">
      <alignment vertical="center" wrapText="1"/>
    </xf>
    <xf numFmtId="0" fontId="9" fillId="0" borderId="6"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14" fontId="9" fillId="0" borderId="8" xfId="0" applyNumberFormat="1" applyFont="1" applyFill="1" applyBorder="1" applyAlignment="1">
      <alignment horizontal="center" vertical="center" wrapText="1"/>
    </xf>
    <xf numFmtId="14" fontId="9" fillId="0" borderId="7" xfId="0" applyNumberFormat="1" applyFont="1" applyFill="1" applyBorder="1" applyAlignment="1">
      <alignment horizontal="center" vertical="center" wrapText="1"/>
    </xf>
    <xf numFmtId="166" fontId="9" fillId="0" borderId="6" xfId="0" applyNumberFormat="1" applyFont="1" applyFill="1" applyBorder="1" applyAlignment="1">
      <alignment horizontal="center" vertical="center"/>
    </xf>
    <xf numFmtId="166" fontId="9" fillId="0" borderId="8" xfId="0" applyNumberFormat="1" applyFont="1" applyFill="1" applyBorder="1" applyAlignment="1">
      <alignment horizontal="center" vertical="center"/>
    </xf>
    <xf numFmtId="166" fontId="9" fillId="0" borderId="7" xfId="0" applyNumberFormat="1" applyFont="1" applyFill="1" applyBorder="1" applyAlignment="1">
      <alignment horizontal="center" vertical="center"/>
    </xf>
    <xf numFmtId="0" fontId="21" fillId="0" borderId="0" xfId="0" applyFont="1" applyAlignment="1">
      <alignment horizontal="left"/>
    </xf>
    <xf numFmtId="0" fontId="9" fillId="5" borderId="6" xfId="0" applyFont="1" applyFill="1" applyBorder="1" applyAlignment="1">
      <alignment vertical="center" wrapText="1"/>
    </xf>
    <xf numFmtId="0" fontId="9" fillId="5" borderId="7" xfId="0" applyFont="1" applyFill="1" applyBorder="1" applyAlignment="1">
      <alignment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14" fontId="9" fillId="0" borderId="1" xfId="0" applyNumberFormat="1" applyFont="1" applyBorder="1" applyAlignment="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14" fontId="9" fillId="2" borderId="6" xfId="0" applyNumberFormat="1" applyFont="1" applyFill="1" applyBorder="1" applyAlignment="1">
      <alignment horizontal="center" vertical="center" wrapText="1"/>
    </xf>
    <xf numFmtId="14" fontId="9" fillId="2" borderId="7" xfId="0" applyNumberFormat="1" applyFont="1" applyFill="1" applyBorder="1" applyAlignment="1">
      <alignment horizontal="center"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1" xfId="0"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0" fontId="9" fillId="2" borderId="8" xfId="0" applyFont="1" applyFill="1" applyBorder="1" applyAlignment="1">
      <alignment horizontal="center" vertical="center" wrapText="1"/>
    </xf>
    <xf numFmtId="14" fontId="9" fillId="0" borderId="8" xfId="0" applyNumberFormat="1" applyFont="1" applyBorder="1" applyAlignment="1">
      <alignment horizontal="center" vertical="center" wrapText="1"/>
    </xf>
    <xf numFmtId="166" fontId="9" fillId="0" borderId="8" xfId="0" applyNumberFormat="1" applyFont="1" applyFill="1" applyBorder="1" applyAlignment="1">
      <alignment horizontal="center" vertical="center" wrapText="1"/>
    </xf>
    <xf numFmtId="0" fontId="9" fillId="0" borderId="8" xfId="0" applyFont="1" applyBorder="1" applyAlignment="1">
      <alignment horizontal="center" vertical="center" wrapText="1"/>
    </xf>
    <xf numFmtId="0" fontId="21" fillId="0" borderId="0" xfId="3" applyFont="1" applyFill="1" applyAlignment="1">
      <alignment horizontal="left" wrapText="1"/>
    </xf>
  </cellXfs>
  <cellStyles count="5">
    <cellStyle name="Денежный" xfId="4" builtinId="4"/>
    <cellStyle name="Обычный" xfId="0" builtinId="0"/>
    <cellStyle name="Обычный 2" xfId="1"/>
    <cellStyle name="Обычный 2 2" xfId="3"/>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7;&#1072;&#1088;&#1099;&#1084;&#1089;&#1072;&#1082;&#1086;&#1074;&#1072;.ADMIN/AppData/Local/Microsoft/Windows/Temporary%20Internet%20Files/Content.Outlook/ZJXOTN7Y/&#1055;&#1088;&#1080;&#1083;&#1086;&#1078;&#1077;&#1085;&#1080;&#1077;%20&#1082;%20&#1052;&#1055;%20&#1056;&#1072;&#1079;&#1074;&#1080;&#1090;&#1080;&#1077;%20&#1101;&#1082;&#1086;&#1085;&#1086;&#1084;&#1080;&#1082;&#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 МП"/>
      <sheetName val="таблица 1"/>
      <sheetName val="таблица 2"/>
      <sheetName val="таблица 3"/>
      <sheetName val="таблица 4 "/>
      <sheetName val="таблица 5"/>
    </sheetNames>
    <sheetDataSet>
      <sheetData sheetId="0"/>
      <sheetData sheetId="1"/>
      <sheetData sheetId="2"/>
      <sheetData sheetId="3"/>
      <sheetData sheetId="4">
        <row r="5">
          <cell r="H5" t="str">
            <v>2014</v>
          </cell>
          <cell r="I5" t="str">
            <v>2015</v>
          </cell>
          <cell r="J5" t="str">
            <v>2016</v>
          </cell>
          <cell r="K5">
            <v>2017</v>
          </cell>
        </row>
        <row r="9">
          <cell r="H9">
            <v>200</v>
          </cell>
          <cell r="I9">
            <v>200</v>
          </cell>
          <cell r="J9">
            <v>200</v>
          </cell>
          <cell r="K9">
            <v>0</v>
          </cell>
        </row>
        <row r="13">
          <cell r="H13">
            <v>200</v>
          </cell>
          <cell r="I13">
            <v>200</v>
          </cell>
          <cell r="J13">
            <v>200</v>
          </cell>
          <cell r="K13">
            <v>0</v>
          </cell>
        </row>
        <row r="16">
          <cell r="H16">
            <v>0</v>
          </cell>
          <cell r="I16">
            <v>0</v>
          </cell>
          <cell r="J16">
            <v>0</v>
          </cell>
          <cell r="K16">
            <v>0</v>
          </cell>
        </row>
        <row r="26">
          <cell r="H26">
            <v>50</v>
          </cell>
          <cell r="I26">
            <v>50</v>
          </cell>
          <cell r="J26">
            <v>30</v>
          </cell>
          <cell r="K26">
            <v>60</v>
          </cell>
        </row>
        <row r="29">
          <cell r="H29">
            <v>2324</v>
          </cell>
          <cell r="I29">
            <v>5810.4</v>
          </cell>
          <cell r="J29">
            <v>5550.4000000000005</v>
          </cell>
          <cell r="K29">
            <v>2230.4</v>
          </cell>
        </row>
        <row r="38">
          <cell r="H38" t="str">
            <v xml:space="preserve">   -</v>
          </cell>
          <cell r="I38" t="str">
            <v xml:space="preserve">  -</v>
          </cell>
        </row>
        <row r="39">
          <cell r="H39" t="str">
            <v xml:space="preserve">  -</v>
          </cell>
          <cell r="I39" t="str">
            <v xml:space="preserve">  -</v>
          </cell>
        </row>
        <row r="40">
          <cell r="H40">
            <v>0</v>
          </cell>
          <cell r="I40">
            <v>0</v>
          </cell>
          <cell r="J40">
            <v>0</v>
          </cell>
        </row>
        <row r="42">
          <cell r="H42">
            <v>0</v>
          </cell>
          <cell r="I42">
            <v>119.3</v>
          </cell>
        </row>
        <row r="43">
          <cell r="H43">
            <v>0</v>
          </cell>
          <cell r="I43">
            <v>119.3</v>
          </cell>
          <cell r="J43">
            <v>119.3</v>
          </cell>
          <cell r="K43">
            <v>119.3</v>
          </cell>
        </row>
        <row r="50">
          <cell r="H50" t="str">
            <v xml:space="preserve">  -</v>
          </cell>
          <cell r="I50" t="str">
            <v xml:space="preserve">  - </v>
          </cell>
          <cell r="J50" t="str">
            <v xml:space="preserve">  -</v>
          </cell>
          <cell r="K50" t="str">
            <v xml:space="preserve">  -</v>
          </cell>
        </row>
        <row r="72">
          <cell r="H72" t="str">
            <v xml:space="preserve">  -</v>
          </cell>
          <cell r="I72" t="str">
            <v xml:space="preserve">  -</v>
          </cell>
          <cell r="J72" t="str">
            <v xml:space="preserve"> -</v>
          </cell>
          <cell r="K72" t="str">
            <v xml:space="preserve">  -</v>
          </cell>
        </row>
      </sheetData>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1"/>
  <sheetViews>
    <sheetView view="pageBreakPreview" topLeftCell="A4" zoomScale="110" zoomScaleSheetLayoutView="110" workbookViewId="0">
      <selection activeCell="B7" sqref="B7:D7"/>
    </sheetView>
  </sheetViews>
  <sheetFormatPr defaultRowHeight="15" x14ac:dyDescent="0.25"/>
  <cols>
    <col min="1" max="1" width="29" customWidth="1"/>
    <col min="2" max="2" width="21.28515625" customWidth="1"/>
    <col min="4" max="4" width="17.28515625" customWidth="1"/>
    <col min="7" max="7" width="13.5703125" customWidth="1"/>
  </cols>
  <sheetData>
    <row r="1" spans="1:7" ht="18.75" customHeight="1" x14ac:dyDescent="0.25">
      <c r="A1" s="313" t="s">
        <v>190</v>
      </c>
      <c r="B1" s="313"/>
      <c r="C1" s="313"/>
      <c r="D1" s="313"/>
      <c r="E1" s="313"/>
      <c r="F1" s="313"/>
      <c r="G1" s="313"/>
    </row>
    <row r="2" spans="1:7" ht="18.75" customHeight="1" x14ac:dyDescent="0.25">
      <c r="A2" s="313"/>
      <c r="B2" s="313"/>
      <c r="C2" s="313"/>
      <c r="D2" s="313"/>
      <c r="E2" s="313"/>
      <c r="F2" s="313"/>
      <c r="G2" s="313"/>
    </row>
    <row r="3" spans="1:7" ht="18.75" customHeight="1" x14ac:dyDescent="0.25">
      <c r="A3" s="313"/>
      <c r="B3" s="313"/>
      <c r="C3" s="313"/>
      <c r="D3" s="313"/>
      <c r="E3" s="313"/>
      <c r="F3" s="313"/>
      <c r="G3" s="313"/>
    </row>
    <row r="4" spans="1:7" ht="63" customHeight="1" x14ac:dyDescent="0.25">
      <c r="A4" s="314" t="s">
        <v>189</v>
      </c>
      <c r="B4" s="314"/>
      <c r="C4" s="314"/>
      <c r="D4" s="314"/>
      <c r="E4" s="314"/>
      <c r="F4" s="314"/>
      <c r="G4" s="314"/>
    </row>
    <row r="5" spans="1:7" ht="18.75" customHeight="1" x14ac:dyDescent="0.25">
      <c r="A5" s="315" t="s">
        <v>188</v>
      </c>
      <c r="B5" s="315"/>
      <c r="C5" s="315"/>
      <c r="D5" s="315"/>
      <c r="E5" s="315"/>
      <c r="F5" s="315"/>
      <c r="G5" s="315"/>
    </row>
    <row r="6" spans="1:7" ht="60.75" customHeight="1" x14ac:dyDescent="0.35">
      <c r="A6" s="93" t="s">
        <v>187</v>
      </c>
      <c r="B6" s="316" t="s">
        <v>276</v>
      </c>
      <c r="C6" s="316"/>
      <c r="D6" s="316"/>
      <c r="E6" s="316"/>
      <c r="F6" s="316"/>
      <c r="G6" s="316"/>
    </row>
    <row r="7" spans="1:7" ht="39.75" customHeight="1" x14ac:dyDescent="0.3">
      <c r="A7" s="92" t="s">
        <v>186</v>
      </c>
      <c r="B7" s="317" t="s">
        <v>389</v>
      </c>
      <c r="C7" s="317"/>
      <c r="D7" s="317"/>
      <c r="E7" s="91"/>
      <c r="F7" s="89"/>
      <c r="G7" s="89"/>
    </row>
    <row r="8" spans="1:7" ht="186" customHeight="1" x14ac:dyDescent="0.25">
      <c r="A8" s="90" t="s">
        <v>185</v>
      </c>
      <c r="B8" s="318" t="s">
        <v>371</v>
      </c>
      <c r="C8" s="318"/>
      <c r="D8" s="318"/>
      <c r="E8" s="318"/>
      <c r="F8" s="318"/>
      <c r="G8" s="318"/>
    </row>
    <row r="9" spans="1:7" ht="66.75" customHeight="1" x14ac:dyDescent="0.25">
      <c r="A9" s="90" t="s">
        <v>184</v>
      </c>
      <c r="B9" s="319" t="s">
        <v>277</v>
      </c>
      <c r="C9" s="319"/>
      <c r="D9" s="319"/>
      <c r="E9" s="319"/>
      <c r="F9" s="319"/>
      <c r="G9" s="319"/>
    </row>
    <row r="10" spans="1:7" ht="18.75" x14ac:dyDescent="0.3">
      <c r="A10" s="312"/>
      <c r="B10" s="312"/>
      <c r="C10" s="89"/>
      <c r="D10" s="89"/>
      <c r="E10" s="89"/>
      <c r="F10" s="89"/>
      <c r="G10" s="89"/>
    </row>
    <row r="11" spans="1:7" ht="15.75" x14ac:dyDescent="0.25">
      <c r="A11" s="88"/>
      <c r="B11" s="88"/>
      <c r="C11" s="87"/>
      <c r="D11" s="87"/>
      <c r="E11" s="87"/>
      <c r="F11" s="87"/>
      <c r="G11" s="87"/>
    </row>
  </sheetData>
  <mergeCells count="8">
    <mergeCell ref="A10:B10"/>
    <mergeCell ref="A1:G3"/>
    <mergeCell ref="A4:G4"/>
    <mergeCell ref="A5:G5"/>
    <mergeCell ref="B6:G6"/>
    <mergeCell ref="B7:D7"/>
    <mergeCell ref="B8:G8"/>
    <mergeCell ref="B9:G9"/>
  </mergeCells>
  <printOptions horizontalCentered="1"/>
  <pageMargins left="1.1811023622047245" right="0.51181102362204722" top="2.3622047244094491" bottom="0.74803149606299213" header="0.31496062992125984" footer="0.31496062992125984"/>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7"/>
  <sheetViews>
    <sheetView tabSelected="1" zoomScale="60" zoomScaleNormal="60" workbookViewId="0">
      <pane ySplit="11" topLeftCell="A24" activePane="bottomLeft" state="frozen"/>
      <selection pane="bottomLeft" activeCell="C34" sqref="C34"/>
    </sheetView>
  </sheetViews>
  <sheetFormatPr defaultRowHeight="15" x14ac:dyDescent="0.25"/>
  <cols>
    <col min="1" max="1" width="6.42578125" style="2" customWidth="1"/>
    <col min="2" max="2" width="65.5703125" style="65" customWidth="1"/>
    <col min="3" max="3" width="43.42578125" customWidth="1"/>
    <col min="4" max="4" width="46.5703125" customWidth="1"/>
    <col min="5" max="6" width="14.5703125" customWidth="1"/>
    <col min="7" max="7" width="46.85546875" style="250" customWidth="1"/>
    <col min="8" max="8" width="9.85546875" customWidth="1"/>
    <col min="9" max="9" width="9.140625" customWidth="1"/>
    <col min="10" max="10" width="9.85546875" customWidth="1"/>
    <col min="11" max="11" width="8.85546875" customWidth="1"/>
    <col min="12" max="12" width="58.42578125" style="2" customWidth="1"/>
    <col min="13" max="13" width="18.85546875" customWidth="1"/>
  </cols>
  <sheetData>
    <row r="1" spans="1:13" ht="20.25" x14ac:dyDescent="0.25">
      <c r="A1" s="127"/>
      <c r="B1" s="276"/>
      <c r="C1" s="128"/>
      <c r="D1" s="128"/>
      <c r="E1" s="128"/>
      <c r="F1" s="128"/>
      <c r="G1" s="297"/>
      <c r="H1" s="128"/>
      <c r="I1" s="128"/>
      <c r="J1" s="128"/>
      <c r="K1" s="128"/>
      <c r="L1" s="265"/>
      <c r="M1" s="261" t="s">
        <v>272</v>
      </c>
    </row>
    <row r="2" spans="1:13" ht="27.75" customHeight="1" x14ac:dyDescent="0.25">
      <c r="A2" s="127"/>
      <c r="B2" s="276"/>
      <c r="C2" s="128"/>
      <c r="D2" s="128"/>
      <c r="E2" s="128"/>
      <c r="F2" s="128"/>
      <c r="G2" s="297"/>
      <c r="H2" s="128"/>
      <c r="I2" s="128"/>
      <c r="J2" s="128"/>
      <c r="K2" s="128"/>
      <c r="L2" s="265"/>
      <c r="M2" s="261" t="s">
        <v>454</v>
      </c>
    </row>
    <row r="3" spans="1:13" ht="30" customHeight="1" x14ac:dyDescent="0.25">
      <c r="A3" s="127"/>
      <c r="B3" s="276"/>
      <c r="C3" s="128"/>
      <c r="D3" s="128"/>
      <c r="E3" s="128"/>
      <c r="F3" s="128"/>
      <c r="G3" s="297"/>
      <c r="H3" s="128"/>
      <c r="I3" s="128"/>
      <c r="J3" s="128"/>
      <c r="K3" s="128"/>
      <c r="L3" s="265"/>
      <c r="M3" s="261" t="s">
        <v>318</v>
      </c>
    </row>
    <row r="4" spans="1:13" ht="25.5" customHeight="1" x14ac:dyDescent="0.25">
      <c r="A4" s="127"/>
      <c r="B4" s="276"/>
      <c r="C4" s="128"/>
      <c r="D4" s="128"/>
      <c r="E4" s="128"/>
      <c r="F4" s="128"/>
      <c r="G4" s="297"/>
      <c r="H4" s="128"/>
      <c r="I4" s="128"/>
      <c r="J4" s="128"/>
      <c r="K4" s="128"/>
      <c r="L4" s="265"/>
      <c r="M4" s="261" t="s">
        <v>460</v>
      </c>
    </row>
    <row r="5" spans="1:13" ht="18" customHeight="1" x14ac:dyDescent="0.25">
      <c r="A5" s="498" t="s">
        <v>242</v>
      </c>
      <c r="B5" s="498"/>
      <c r="C5" s="498"/>
      <c r="D5" s="498"/>
      <c r="E5" s="498"/>
      <c r="F5" s="498"/>
      <c r="G5" s="498"/>
      <c r="H5" s="498"/>
      <c r="I5" s="498"/>
      <c r="J5" s="498"/>
      <c r="K5" s="498"/>
      <c r="L5" s="498"/>
      <c r="M5" s="498"/>
    </row>
    <row r="6" spans="1:13" ht="20.25" x14ac:dyDescent="0.25">
      <c r="A6" s="499" t="s">
        <v>393</v>
      </c>
      <c r="B6" s="499"/>
      <c r="C6" s="499"/>
      <c r="D6" s="499"/>
      <c r="E6" s="499"/>
      <c r="F6" s="499"/>
      <c r="G6" s="499"/>
      <c r="H6" s="499"/>
      <c r="I6" s="499"/>
      <c r="J6" s="499"/>
      <c r="K6" s="499"/>
      <c r="L6" s="499"/>
      <c r="M6" s="499"/>
    </row>
    <row r="7" spans="1:13" ht="18" customHeight="1" x14ac:dyDescent="0.25">
      <c r="A7" s="164"/>
      <c r="B7" s="270"/>
      <c r="C7" s="164"/>
      <c r="D7" s="164"/>
      <c r="E7" s="164"/>
      <c r="F7" s="164"/>
      <c r="G7" s="298"/>
      <c r="H7" s="164"/>
      <c r="I7" s="164"/>
      <c r="J7" s="164"/>
      <c r="K7" s="164"/>
    </row>
    <row r="8" spans="1:13" ht="15.75" customHeight="1" x14ac:dyDescent="0.25">
      <c r="A8" s="504" t="s">
        <v>243</v>
      </c>
      <c r="B8" s="505" t="s">
        <v>244</v>
      </c>
      <c r="C8" s="504" t="s">
        <v>245</v>
      </c>
      <c r="D8" s="506" t="s">
        <v>392</v>
      </c>
      <c r="E8" s="504" t="s">
        <v>37</v>
      </c>
      <c r="F8" s="504" t="s">
        <v>246</v>
      </c>
      <c r="G8" s="469" t="s">
        <v>247</v>
      </c>
      <c r="H8" s="504" t="s">
        <v>248</v>
      </c>
      <c r="I8" s="504"/>
      <c r="J8" s="504"/>
      <c r="K8" s="504"/>
      <c r="L8" s="500" t="s">
        <v>336</v>
      </c>
      <c r="M8" s="501"/>
    </row>
    <row r="9" spans="1:13" ht="18" customHeight="1" x14ac:dyDescent="0.25">
      <c r="A9" s="504"/>
      <c r="B9" s="505"/>
      <c r="C9" s="504"/>
      <c r="D9" s="506"/>
      <c r="E9" s="504"/>
      <c r="F9" s="504"/>
      <c r="G9" s="470"/>
      <c r="H9" s="504"/>
      <c r="I9" s="504"/>
      <c r="J9" s="504"/>
      <c r="K9" s="504"/>
      <c r="L9" s="502"/>
      <c r="M9" s="503"/>
    </row>
    <row r="10" spans="1:13" ht="67.5" customHeight="1" x14ac:dyDescent="0.25">
      <c r="A10" s="504"/>
      <c r="B10" s="505"/>
      <c r="C10" s="504"/>
      <c r="D10" s="506"/>
      <c r="E10" s="504"/>
      <c r="F10" s="504"/>
      <c r="G10" s="471"/>
      <c r="H10" s="12">
        <v>1</v>
      </c>
      <c r="I10" s="12">
        <v>2</v>
      </c>
      <c r="J10" s="12">
        <v>3</v>
      </c>
      <c r="K10" s="12">
        <v>4</v>
      </c>
      <c r="L10" s="73" t="s">
        <v>335</v>
      </c>
      <c r="M10" s="73" t="s">
        <v>334</v>
      </c>
    </row>
    <row r="11" spans="1:13" ht="15.75" customHeight="1" x14ac:dyDescent="0.25">
      <c r="A11" s="12">
        <v>1</v>
      </c>
      <c r="B11" s="307">
        <v>2</v>
      </c>
      <c r="C11" s="12">
        <v>3</v>
      </c>
      <c r="D11" s="12">
        <v>4</v>
      </c>
      <c r="E11" s="167">
        <v>5</v>
      </c>
      <c r="F11" s="167">
        <v>6</v>
      </c>
      <c r="G11" s="288">
        <v>7</v>
      </c>
      <c r="H11" s="167">
        <v>8</v>
      </c>
      <c r="I11" s="167">
        <v>9</v>
      </c>
      <c r="J11" s="167">
        <v>10</v>
      </c>
      <c r="K11" s="167">
        <v>11</v>
      </c>
      <c r="L11" s="255">
        <v>12</v>
      </c>
      <c r="M11" s="167">
        <v>13</v>
      </c>
    </row>
    <row r="12" spans="1:13" ht="21" customHeight="1" x14ac:dyDescent="0.25">
      <c r="A12" s="478" t="s">
        <v>249</v>
      </c>
      <c r="B12" s="479"/>
      <c r="C12" s="479"/>
      <c r="D12" s="479"/>
      <c r="E12" s="479"/>
      <c r="F12" s="479"/>
      <c r="G12" s="479"/>
      <c r="H12" s="479"/>
      <c r="I12" s="479"/>
      <c r="J12" s="479"/>
      <c r="K12" s="479"/>
      <c r="L12" s="479"/>
      <c r="M12" s="480"/>
    </row>
    <row r="13" spans="1:13" ht="18.75" customHeight="1" x14ac:dyDescent="0.25">
      <c r="A13" s="478" t="s">
        <v>426</v>
      </c>
      <c r="B13" s="479"/>
      <c r="C13" s="479"/>
      <c r="D13" s="479"/>
      <c r="E13" s="479"/>
      <c r="F13" s="479"/>
      <c r="G13" s="479"/>
      <c r="H13" s="479"/>
      <c r="I13" s="479"/>
      <c r="J13" s="479"/>
      <c r="K13" s="479"/>
      <c r="L13" s="479"/>
      <c r="M13" s="480"/>
    </row>
    <row r="14" spans="1:13" ht="15" customHeight="1" x14ac:dyDescent="0.25">
      <c r="A14" s="126" t="s">
        <v>421</v>
      </c>
      <c r="B14" s="359" t="s">
        <v>394</v>
      </c>
      <c r="C14" s="359"/>
      <c r="D14" s="359"/>
      <c r="E14" s="359"/>
      <c r="F14" s="359"/>
      <c r="G14" s="359"/>
      <c r="H14" s="359"/>
      <c r="I14" s="359"/>
      <c r="J14" s="359"/>
      <c r="K14" s="359"/>
      <c r="L14" s="359"/>
      <c r="M14" s="360"/>
    </row>
    <row r="15" spans="1:13" ht="14.25" customHeight="1" x14ac:dyDescent="0.25">
      <c r="A15" s="248"/>
      <c r="B15" s="358" t="s">
        <v>422</v>
      </c>
      <c r="C15" s="359"/>
      <c r="D15" s="359"/>
      <c r="E15" s="359"/>
      <c r="F15" s="359"/>
      <c r="G15" s="359"/>
      <c r="H15" s="359"/>
      <c r="I15" s="359"/>
      <c r="J15" s="359"/>
      <c r="K15" s="359"/>
      <c r="L15" s="359"/>
      <c r="M15" s="360"/>
    </row>
    <row r="16" spans="1:13" s="250" customFormat="1" ht="83.25" customHeight="1" x14ac:dyDescent="0.25">
      <c r="A16" s="288" t="s">
        <v>250</v>
      </c>
      <c r="B16" s="273" t="s">
        <v>324</v>
      </c>
      <c r="C16" s="288" t="s">
        <v>443</v>
      </c>
      <c r="D16" s="288" t="s">
        <v>450</v>
      </c>
      <c r="E16" s="249">
        <v>44927</v>
      </c>
      <c r="F16" s="249">
        <v>45291</v>
      </c>
      <c r="G16" s="291">
        <v>1056</v>
      </c>
      <c r="H16" s="288" t="s">
        <v>267</v>
      </c>
      <c r="I16" s="288"/>
      <c r="J16" s="288" t="s">
        <v>267</v>
      </c>
      <c r="K16" s="288"/>
      <c r="L16" s="292" t="s">
        <v>438</v>
      </c>
      <c r="M16" s="288">
        <v>100</v>
      </c>
    </row>
    <row r="17" spans="1:13" s="250" customFormat="1" ht="84" customHeight="1" x14ac:dyDescent="0.25">
      <c r="A17" s="288"/>
      <c r="B17" s="275" t="s">
        <v>463</v>
      </c>
      <c r="C17" s="288" t="s">
        <v>443</v>
      </c>
      <c r="D17" s="288" t="s">
        <v>251</v>
      </c>
      <c r="E17" s="288" t="s">
        <v>251</v>
      </c>
      <c r="F17" s="249">
        <v>45291</v>
      </c>
      <c r="G17" s="288" t="s">
        <v>251</v>
      </c>
      <c r="H17" s="288" t="s">
        <v>267</v>
      </c>
      <c r="I17" s="288"/>
      <c r="J17" s="288"/>
      <c r="K17" s="288"/>
      <c r="L17" s="288" t="s">
        <v>251</v>
      </c>
      <c r="M17" s="288" t="s">
        <v>251</v>
      </c>
    </row>
    <row r="18" spans="1:13" s="250" customFormat="1" ht="70.5" customHeight="1" x14ac:dyDescent="0.25">
      <c r="A18" s="285"/>
      <c r="B18" s="293" t="s">
        <v>442</v>
      </c>
      <c r="C18" s="288" t="s">
        <v>443</v>
      </c>
      <c r="D18" s="288" t="s">
        <v>251</v>
      </c>
      <c r="E18" s="288" t="s">
        <v>251</v>
      </c>
      <c r="F18" s="249">
        <v>45291</v>
      </c>
      <c r="G18" s="288" t="s">
        <v>251</v>
      </c>
      <c r="H18" s="285"/>
      <c r="I18" s="285"/>
      <c r="J18" s="288" t="s">
        <v>267</v>
      </c>
      <c r="K18" s="285"/>
      <c r="L18" s="288" t="s">
        <v>251</v>
      </c>
      <c r="M18" s="288" t="s">
        <v>251</v>
      </c>
    </row>
    <row r="19" spans="1:13" s="250" customFormat="1" ht="93" customHeight="1" x14ac:dyDescent="0.25">
      <c r="A19" s="469" t="s">
        <v>252</v>
      </c>
      <c r="B19" s="507" t="s">
        <v>325</v>
      </c>
      <c r="C19" s="469" t="s">
        <v>505</v>
      </c>
      <c r="D19" s="510" t="s">
        <v>461</v>
      </c>
      <c r="E19" s="513">
        <v>44927</v>
      </c>
      <c r="F19" s="513">
        <v>45291</v>
      </c>
      <c r="G19" s="516">
        <v>8127.2</v>
      </c>
      <c r="H19" s="469" t="s">
        <v>267</v>
      </c>
      <c r="I19" s="469" t="s">
        <v>267</v>
      </c>
      <c r="J19" s="469" t="s">
        <v>267</v>
      </c>
      <c r="K19" s="472" t="s">
        <v>267</v>
      </c>
      <c r="L19" s="288" t="s">
        <v>438</v>
      </c>
      <c r="M19" s="288">
        <v>100</v>
      </c>
    </row>
    <row r="20" spans="1:13" s="250" customFormat="1" ht="73.5" customHeight="1" x14ac:dyDescent="0.25">
      <c r="A20" s="470"/>
      <c r="B20" s="508"/>
      <c r="C20" s="470"/>
      <c r="D20" s="511"/>
      <c r="E20" s="514"/>
      <c r="F20" s="514"/>
      <c r="G20" s="517"/>
      <c r="H20" s="470"/>
      <c r="I20" s="470"/>
      <c r="J20" s="470"/>
      <c r="K20" s="473"/>
      <c r="L20" s="288" t="s">
        <v>439</v>
      </c>
      <c r="M20" s="288">
        <v>100</v>
      </c>
    </row>
    <row r="21" spans="1:13" s="250" customFormat="1" ht="178.5" customHeight="1" x14ac:dyDescent="0.25">
      <c r="A21" s="471"/>
      <c r="B21" s="509"/>
      <c r="C21" s="471"/>
      <c r="D21" s="512"/>
      <c r="E21" s="515"/>
      <c r="F21" s="515"/>
      <c r="G21" s="518"/>
      <c r="H21" s="471"/>
      <c r="I21" s="471"/>
      <c r="J21" s="471"/>
      <c r="K21" s="474"/>
      <c r="L21" s="294" t="s">
        <v>462</v>
      </c>
      <c r="M21" s="288">
        <v>100</v>
      </c>
    </row>
    <row r="22" spans="1:13" s="250" customFormat="1" ht="48" customHeight="1" x14ac:dyDescent="0.25">
      <c r="A22" s="288"/>
      <c r="B22" s="273" t="s">
        <v>465</v>
      </c>
      <c r="C22" s="288" t="s">
        <v>444</v>
      </c>
      <c r="D22" s="288" t="s">
        <v>251</v>
      </c>
      <c r="E22" s="249" t="s">
        <v>251</v>
      </c>
      <c r="F22" s="249">
        <v>45291</v>
      </c>
      <c r="G22" s="165" t="s">
        <v>251</v>
      </c>
      <c r="H22" s="288" t="s">
        <v>267</v>
      </c>
      <c r="I22" s="288" t="s">
        <v>267</v>
      </c>
      <c r="J22" s="288" t="s">
        <v>267</v>
      </c>
      <c r="K22" s="288" t="s">
        <v>267</v>
      </c>
      <c r="L22" s="288" t="s">
        <v>251</v>
      </c>
      <c r="M22" s="288" t="s">
        <v>251</v>
      </c>
    </row>
    <row r="23" spans="1:13" s="250" customFormat="1" ht="56.25" customHeight="1" x14ac:dyDescent="0.25">
      <c r="A23" s="288"/>
      <c r="B23" s="273" t="s">
        <v>466</v>
      </c>
      <c r="C23" s="288" t="s">
        <v>444</v>
      </c>
      <c r="D23" s="288" t="s">
        <v>251</v>
      </c>
      <c r="E23" s="249" t="s">
        <v>251</v>
      </c>
      <c r="F23" s="249">
        <v>45291</v>
      </c>
      <c r="G23" s="165" t="s">
        <v>251</v>
      </c>
      <c r="H23" s="288"/>
      <c r="I23" s="288" t="s">
        <v>267</v>
      </c>
      <c r="J23" s="288" t="s">
        <v>267</v>
      </c>
      <c r="K23" s="288"/>
      <c r="L23" s="288" t="s">
        <v>251</v>
      </c>
      <c r="M23" s="288" t="s">
        <v>251</v>
      </c>
    </row>
    <row r="24" spans="1:13" s="250" customFormat="1" ht="52.5" customHeight="1" x14ac:dyDescent="0.25">
      <c r="A24" s="288"/>
      <c r="B24" s="273" t="s">
        <v>467</v>
      </c>
      <c r="C24" s="288" t="s">
        <v>444</v>
      </c>
      <c r="D24" s="288" t="s">
        <v>251</v>
      </c>
      <c r="E24" s="249" t="s">
        <v>251</v>
      </c>
      <c r="F24" s="249">
        <v>45291</v>
      </c>
      <c r="G24" s="165" t="s">
        <v>251</v>
      </c>
      <c r="H24" s="288" t="s">
        <v>267</v>
      </c>
      <c r="I24" s="288" t="s">
        <v>267</v>
      </c>
      <c r="J24" s="288" t="s">
        <v>267</v>
      </c>
      <c r="K24" s="288" t="s">
        <v>267</v>
      </c>
      <c r="L24" s="288" t="s">
        <v>251</v>
      </c>
      <c r="M24" s="288" t="s">
        <v>251</v>
      </c>
    </row>
    <row r="25" spans="1:13" s="250" customFormat="1" ht="51" customHeight="1" x14ac:dyDescent="0.25">
      <c r="A25" s="288"/>
      <c r="B25" s="273" t="s">
        <v>468</v>
      </c>
      <c r="C25" s="288" t="s">
        <v>444</v>
      </c>
      <c r="D25" s="288" t="s">
        <v>251</v>
      </c>
      <c r="E25" s="249" t="s">
        <v>251</v>
      </c>
      <c r="F25" s="249">
        <v>45291</v>
      </c>
      <c r="G25" s="165" t="s">
        <v>251</v>
      </c>
      <c r="H25" s="288" t="s">
        <v>267</v>
      </c>
      <c r="I25" s="288"/>
      <c r="J25" s="288"/>
      <c r="K25" s="288"/>
      <c r="L25" s="288" t="s">
        <v>251</v>
      </c>
      <c r="M25" s="288" t="s">
        <v>251</v>
      </c>
    </row>
    <row r="26" spans="1:13" s="250" customFormat="1" ht="51" customHeight="1" x14ac:dyDescent="0.25">
      <c r="A26" s="288"/>
      <c r="B26" s="273" t="s">
        <v>469</v>
      </c>
      <c r="C26" s="288" t="s">
        <v>444</v>
      </c>
      <c r="D26" s="288" t="s">
        <v>251</v>
      </c>
      <c r="E26" s="249" t="s">
        <v>251</v>
      </c>
      <c r="F26" s="249">
        <v>45291</v>
      </c>
      <c r="G26" s="165" t="s">
        <v>251</v>
      </c>
      <c r="H26" s="288" t="s">
        <v>267</v>
      </c>
      <c r="I26" s="288" t="s">
        <v>267</v>
      </c>
      <c r="J26" s="288"/>
      <c r="K26" s="288"/>
      <c r="L26" s="288" t="s">
        <v>251</v>
      </c>
      <c r="M26" s="288" t="s">
        <v>251</v>
      </c>
    </row>
    <row r="27" spans="1:13" s="250" customFormat="1" ht="51.75" customHeight="1" x14ac:dyDescent="0.25">
      <c r="A27" s="288"/>
      <c r="B27" s="273" t="s">
        <v>470</v>
      </c>
      <c r="C27" s="288" t="s">
        <v>444</v>
      </c>
      <c r="D27" s="288" t="s">
        <v>251</v>
      </c>
      <c r="E27" s="249" t="s">
        <v>251</v>
      </c>
      <c r="F27" s="249">
        <v>45291</v>
      </c>
      <c r="G27" s="165" t="s">
        <v>251</v>
      </c>
      <c r="H27" s="288" t="s">
        <v>267</v>
      </c>
      <c r="I27" s="288" t="s">
        <v>267</v>
      </c>
      <c r="J27" s="288" t="s">
        <v>267</v>
      </c>
      <c r="K27" s="288" t="s">
        <v>267</v>
      </c>
      <c r="L27" s="288" t="s">
        <v>251</v>
      </c>
      <c r="M27" s="288" t="s">
        <v>251</v>
      </c>
    </row>
    <row r="28" spans="1:13" s="250" customFormat="1" ht="56.25" customHeight="1" x14ac:dyDescent="0.25">
      <c r="A28" s="288"/>
      <c r="B28" s="273" t="s">
        <v>471</v>
      </c>
      <c r="C28" s="288" t="s">
        <v>444</v>
      </c>
      <c r="D28" s="288" t="s">
        <v>251</v>
      </c>
      <c r="E28" s="249" t="s">
        <v>251</v>
      </c>
      <c r="F28" s="249">
        <v>45291</v>
      </c>
      <c r="G28" s="165" t="s">
        <v>251</v>
      </c>
      <c r="H28" s="288"/>
      <c r="I28" s="288" t="s">
        <v>267</v>
      </c>
      <c r="J28" s="288" t="s">
        <v>267</v>
      </c>
      <c r="K28" s="288"/>
      <c r="L28" s="288" t="s">
        <v>251</v>
      </c>
      <c r="M28" s="288" t="s">
        <v>251</v>
      </c>
    </row>
    <row r="29" spans="1:13" s="250" customFormat="1" ht="63.75" customHeight="1" x14ac:dyDescent="0.25">
      <c r="A29" s="288"/>
      <c r="B29" s="273" t="s">
        <v>472</v>
      </c>
      <c r="C29" s="288" t="s">
        <v>445</v>
      </c>
      <c r="D29" s="288" t="s">
        <v>251</v>
      </c>
      <c r="E29" s="288" t="s">
        <v>251</v>
      </c>
      <c r="F29" s="249">
        <v>45291</v>
      </c>
      <c r="G29" s="288" t="s">
        <v>251</v>
      </c>
      <c r="H29" s="288"/>
      <c r="I29" s="288" t="s">
        <v>267</v>
      </c>
      <c r="J29" s="288" t="s">
        <v>267</v>
      </c>
      <c r="K29" s="288"/>
      <c r="L29" s="288" t="s">
        <v>251</v>
      </c>
      <c r="M29" s="288" t="s">
        <v>251</v>
      </c>
    </row>
    <row r="30" spans="1:13" s="250" customFormat="1" ht="66" customHeight="1" x14ac:dyDescent="0.25">
      <c r="A30" s="288"/>
      <c r="B30" s="273" t="s">
        <v>473</v>
      </c>
      <c r="C30" s="288" t="s">
        <v>445</v>
      </c>
      <c r="D30" s="288" t="s">
        <v>251</v>
      </c>
      <c r="E30" s="288" t="s">
        <v>251</v>
      </c>
      <c r="F30" s="249">
        <v>45291</v>
      </c>
      <c r="G30" s="288" t="s">
        <v>251</v>
      </c>
      <c r="H30" s="288"/>
      <c r="I30" s="288" t="s">
        <v>267</v>
      </c>
      <c r="J30" s="288" t="s">
        <v>267</v>
      </c>
      <c r="K30" s="288"/>
      <c r="L30" s="288" t="s">
        <v>251</v>
      </c>
      <c r="M30" s="288" t="s">
        <v>251</v>
      </c>
    </row>
    <row r="31" spans="1:13" s="250" customFormat="1" ht="77.25" customHeight="1" x14ac:dyDescent="0.25">
      <c r="A31" s="288"/>
      <c r="B31" s="273" t="s">
        <v>474</v>
      </c>
      <c r="C31" s="288" t="s">
        <v>445</v>
      </c>
      <c r="D31" s="288" t="s">
        <v>251</v>
      </c>
      <c r="E31" s="288" t="s">
        <v>251</v>
      </c>
      <c r="F31" s="249">
        <v>45291</v>
      </c>
      <c r="G31" s="288" t="s">
        <v>251</v>
      </c>
      <c r="H31" s="288"/>
      <c r="I31" s="288" t="s">
        <v>267</v>
      </c>
      <c r="J31" s="288" t="s">
        <v>267</v>
      </c>
      <c r="K31" s="288"/>
      <c r="L31" s="288" t="s">
        <v>251</v>
      </c>
      <c r="M31" s="288" t="s">
        <v>251</v>
      </c>
    </row>
    <row r="32" spans="1:13" s="250" customFormat="1" ht="65.25" customHeight="1" x14ac:dyDescent="0.25">
      <c r="A32" s="288"/>
      <c r="B32" s="273" t="s">
        <v>475</v>
      </c>
      <c r="C32" s="288" t="s">
        <v>445</v>
      </c>
      <c r="D32" s="288" t="s">
        <v>251</v>
      </c>
      <c r="E32" s="288" t="s">
        <v>251</v>
      </c>
      <c r="F32" s="249">
        <v>45291</v>
      </c>
      <c r="G32" s="288" t="s">
        <v>251</v>
      </c>
      <c r="H32" s="288"/>
      <c r="I32" s="288" t="s">
        <v>267</v>
      </c>
      <c r="J32" s="288" t="s">
        <v>267</v>
      </c>
      <c r="K32" s="288"/>
      <c r="L32" s="288" t="s">
        <v>251</v>
      </c>
      <c r="M32" s="288" t="s">
        <v>251</v>
      </c>
    </row>
    <row r="33" spans="1:13" s="250" customFormat="1" ht="67.5" customHeight="1" x14ac:dyDescent="0.25">
      <c r="A33" s="288"/>
      <c r="B33" s="273" t="s">
        <v>476</v>
      </c>
      <c r="C33" s="288" t="s">
        <v>446</v>
      </c>
      <c r="D33" s="288" t="s">
        <v>251</v>
      </c>
      <c r="E33" s="288" t="s">
        <v>251</v>
      </c>
      <c r="F33" s="249">
        <v>45291</v>
      </c>
      <c r="G33" s="288" t="s">
        <v>251</v>
      </c>
      <c r="H33" s="288"/>
      <c r="I33" s="288" t="s">
        <v>267</v>
      </c>
      <c r="J33" s="288" t="s">
        <v>267</v>
      </c>
      <c r="K33" s="288"/>
      <c r="L33" s="288" t="s">
        <v>251</v>
      </c>
      <c r="M33" s="288" t="s">
        <v>251</v>
      </c>
    </row>
    <row r="34" spans="1:13" s="250" customFormat="1" ht="70.5" customHeight="1" x14ac:dyDescent="0.25">
      <c r="A34" s="288"/>
      <c r="B34" s="275" t="s">
        <v>477</v>
      </c>
      <c r="C34" s="288" t="s">
        <v>449</v>
      </c>
      <c r="D34" s="288" t="s">
        <v>251</v>
      </c>
      <c r="E34" s="288" t="s">
        <v>251</v>
      </c>
      <c r="F34" s="249">
        <v>45291</v>
      </c>
      <c r="G34" s="288" t="s">
        <v>251</v>
      </c>
      <c r="H34" s="288" t="s">
        <v>267</v>
      </c>
      <c r="I34" s="288" t="s">
        <v>267</v>
      </c>
      <c r="J34" s="288" t="s">
        <v>267</v>
      </c>
      <c r="K34" s="288" t="s">
        <v>267</v>
      </c>
      <c r="L34" s="288" t="s">
        <v>251</v>
      </c>
      <c r="M34" s="288" t="s">
        <v>251</v>
      </c>
    </row>
    <row r="35" spans="1:13" s="250" customFormat="1" ht="77.25" customHeight="1" x14ac:dyDescent="0.25">
      <c r="A35" s="288"/>
      <c r="B35" s="275" t="s">
        <v>478</v>
      </c>
      <c r="C35" s="288" t="s">
        <v>449</v>
      </c>
      <c r="D35" s="288" t="s">
        <v>251</v>
      </c>
      <c r="E35" s="288" t="s">
        <v>251</v>
      </c>
      <c r="F35" s="249">
        <v>45291</v>
      </c>
      <c r="G35" s="288" t="s">
        <v>251</v>
      </c>
      <c r="H35" s="288"/>
      <c r="I35" s="288"/>
      <c r="J35" s="288" t="s">
        <v>267</v>
      </c>
      <c r="K35" s="288" t="s">
        <v>267</v>
      </c>
      <c r="L35" s="288" t="s">
        <v>251</v>
      </c>
      <c r="M35" s="288" t="s">
        <v>251</v>
      </c>
    </row>
    <row r="36" spans="1:13" s="250" customFormat="1" ht="72" customHeight="1" x14ac:dyDescent="0.25">
      <c r="A36" s="288"/>
      <c r="B36" s="275" t="s">
        <v>479</v>
      </c>
      <c r="C36" s="288" t="s">
        <v>449</v>
      </c>
      <c r="D36" s="288" t="s">
        <v>251</v>
      </c>
      <c r="E36" s="288" t="s">
        <v>251</v>
      </c>
      <c r="F36" s="249">
        <v>45291</v>
      </c>
      <c r="G36" s="288" t="s">
        <v>251</v>
      </c>
      <c r="H36" s="288"/>
      <c r="I36" s="288" t="s">
        <v>267</v>
      </c>
      <c r="J36" s="288"/>
      <c r="K36" s="288" t="s">
        <v>267</v>
      </c>
      <c r="L36" s="288" t="s">
        <v>251</v>
      </c>
      <c r="M36" s="288" t="s">
        <v>251</v>
      </c>
    </row>
    <row r="37" spans="1:13" s="250" customFormat="1" ht="59.25" customHeight="1" x14ac:dyDescent="0.25">
      <c r="A37" s="288"/>
      <c r="B37" s="275" t="s">
        <v>480</v>
      </c>
      <c r="C37" s="288" t="s">
        <v>459</v>
      </c>
      <c r="D37" s="288" t="s">
        <v>251</v>
      </c>
      <c r="E37" s="288" t="s">
        <v>251</v>
      </c>
      <c r="F37" s="249">
        <v>45291</v>
      </c>
      <c r="G37" s="288" t="s">
        <v>251</v>
      </c>
      <c r="H37" s="288" t="s">
        <v>267</v>
      </c>
      <c r="I37" s="288" t="s">
        <v>267</v>
      </c>
      <c r="J37" s="288" t="s">
        <v>267</v>
      </c>
      <c r="K37" s="288" t="s">
        <v>267</v>
      </c>
      <c r="L37" s="288" t="s">
        <v>251</v>
      </c>
      <c r="M37" s="288" t="s">
        <v>251</v>
      </c>
    </row>
    <row r="38" spans="1:13" s="250" customFormat="1" ht="65.25" customHeight="1" x14ac:dyDescent="0.25">
      <c r="A38" s="288"/>
      <c r="B38" s="275" t="s">
        <v>481</v>
      </c>
      <c r="C38" s="288" t="s">
        <v>396</v>
      </c>
      <c r="D38" s="288" t="s">
        <v>251</v>
      </c>
      <c r="E38" s="288" t="s">
        <v>251</v>
      </c>
      <c r="F38" s="249">
        <v>45291</v>
      </c>
      <c r="G38" s="288" t="s">
        <v>251</v>
      </c>
      <c r="H38" s="288" t="s">
        <v>267</v>
      </c>
      <c r="I38" s="288" t="s">
        <v>267</v>
      </c>
      <c r="J38" s="288" t="s">
        <v>267</v>
      </c>
      <c r="K38" s="288" t="s">
        <v>267</v>
      </c>
      <c r="L38" s="288" t="s">
        <v>251</v>
      </c>
      <c r="M38" s="288" t="s">
        <v>251</v>
      </c>
    </row>
    <row r="39" spans="1:13" s="250" customFormat="1" ht="73.5" customHeight="1" x14ac:dyDescent="0.25">
      <c r="A39" s="288"/>
      <c r="B39" s="275" t="s">
        <v>452</v>
      </c>
      <c r="C39" s="288" t="s">
        <v>397</v>
      </c>
      <c r="D39" s="288" t="s">
        <v>251</v>
      </c>
      <c r="E39" s="288" t="s">
        <v>251</v>
      </c>
      <c r="F39" s="249">
        <v>45291</v>
      </c>
      <c r="G39" s="288" t="s">
        <v>251</v>
      </c>
      <c r="H39" s="288" t="s">
        <v>267</v>
      </c>
      <c r="I39" s="288" t="s">
        <v>267</v>
      </c>
      <c r="J39" s="288" t="s">
        <v>267</v>
      </c>
      <c r="K39" s="288" t="s">
        <v>267</v>
      </c>
      <c r="L39" s="288" t="s">
        <v>251</v>
      </c>
      <c r="M39" s="288" t="s">
        <v>251</v>
      </c>
    </row>
    <row r="40" spans="1:13" s="250" customFormat="1" ht="71.25" customHeight="1" x14ac:dyDescent="0.25">
      <c r="A40" s="288"/>
      <c r="B40" s="275" t="s">
        <v>482</v>
      </c>
      <c r="C40" s="306" t="s">
        <v>401</v>
      </c>
      <c r="D40" s="288" t="s">
        <v>251</v>
      </c>
      <c r="E40" s="288" t="s">
        <v>251</v>
      </c>
      <c r="F40" s="249">
        <v>45291</v>
      </c>
      <c r="G40" s="288" t="s">
        <v>251</v>
      </c>
      <c r="H40" s="288" t="s">
        <v>267</v>
      </c>
      <c r="I40" s="288" t="s">
        <v>267</v>
      </c>
      <c r="J40" s="288" t="s">
        <v>267</v>
      </c>
      <c r="K40" s="288" t="s">
        <v>267</v>
      </c>
      <c r="L40" s="288" t="s">
        <v>251</v>
      </c>
      <c r="M40" s="288" t="s">
        <v>251</v>
      </c>
    </row>
    <row r="41" spans="1:13" s="250" customFormat="1" ht="72" customHeight="1" x14ac:dyDescent="0.25">
      <c r="A41" s="288"/>
      <c r="B41" s="275" t="s">
        <v>483</v>
      </c>
      <c r="C41" s="288" t="s">
        <v>398</v>
      </c>
      <c r="D41" s="288" t="s">
        <v>251</v>
      </c>
      <c r="E41" s="288" t="s">
        <v>251</v>
      </c>
      <c r="F41" s="249">
        <v>45291</v>
      </c>
      <c r="G41" s="288" t="s">
        <v>251</v>
      </c>
      <c r="H41" s="288" t="s">
        <v>267</v>
      </c>
      <c r="I41" s="288" t="s">
        <v>267</v>
      </c>
      <c r="J41" s="288" t="s">
        <v>267</v>
      </c>
      <c r="K41" s="288" t="s">
        <v>267</v>
      </c>
      <c r="L41" s="288" t="s">
        <v>251</v>
      </c>
      <c r="M41" s="288" t="s">
        <v>251</v>
      </c>
    </row>
    <row r="42" spans="1:13" s="250" customFormat="1" ht="63" customHeight="1" x14ac:dyDescent="0.25">
      <c r="A42" s="288"/>
      <c r="B42" s="275" t="s">
        <v>484</v>
      </c>
      <c r="C42" s="306" t="s">
        <v>459</v>
      </c>
      <c r="D42" s="288" t="s">
        <v>251</v>
      </c>
      <c r="E42" s="288" t="s">
        <v>251</v>
      </c>
      <c r="F42" s="249">
        <v>45291</v>
      </c>
      <c r="G42" s="288" t="s">
        <v>251</v>
      </c>
      <c r="H42" s="288"/>
      <c r="I42" s="288"/>
      <c r="J42" s="288"/>
      <c r="K42" s="288" t="s">
        <v>267</v>
      </c>
      <c r="L42" s="288" t="s">
        <v>251</v>
      </c>
      <c r="M42" s="288" t="s">
        <v>251</v>
      </c>
    </row>
    <row r="43" spans="1:13" s="250" customFormat="1" ht="72" customHeight="1" x14ac:dyDescent="0.25">
      <c r="A43" s="288"/>
      <c r="B43" s="275" t="s">
        <v>485</v>
      </c>
      <c r="C43" s="288" t="s">
        <v>398</v>
      </c>
      <c r="D43" s="288" t="s">
        <v>251</v>
      </c>
      <c r="E43" s="288" t="s">
        <v>251</v>
      </c>
      <c r="F43" s="249">
        <v>45291</v>
      </c>
      <c r="G43" s="288" t="s">
        <v>251</v>
      </c>
      <c r="H43" s="288"/>
      <c r="I43" s="288"/>
      <c r="J43" s="288"/>
      <c r="K43" s="288" t="s">
        <v>267</v>
      </c>
      <c r="L43" s="288" t="s">
        <v>251</v>
      </c>
      <c r="M43" s="288" t="s">
        <v>251</v>
      </c>
    </row>
    <row r="44" spans="1:13" s="250" customFormat="1" ht="62.25" customHeight="1" x14ac:dyDescent="0.25">
      <c r="A44" s="288"/>
      <c r="B44" s="275" t="s">
        <v>486</v>
      </c>
      <c r="C44" s="306" t="s">
        <v>459</v>
      </c>
      <c r="D44" s="288" t="s">
        <v>251</v>
      </c>
      <c r="E44" s="288" t="s">
        <v>251</v>
      </c>
      <c r="F44" s="249">
        <v>45291</v>
      </c>
      <c r="G44" s="288" t="s">
        <v>251</v>
      </c>
      <c r="H44" s="288"/>
      <c r="I44" s="288" t="s">
        <v>267</v>
      </c>
      <c r="J44" s="288"/>
      <c r="K44" s="288" t="s">
        <v>267</v>
      </c>
      <c r="L44" s="288" t="s">
        <v>251</v>
      </c>
      <c r="M44" s="288" t="s">
        <v>251</v>
      </c>
    </row>
    <row r="45" spans="1:13" s="250" customFormat="1" ht="72" customHeight="1" x14ac:dyDescent="0.25">
      <c r="A45" s="288"/>
      <c r="B45" s="275" t="s">
        <v>487</v>
      </c>
      <c r="C45" s="306" t="s">
        <v>403</v>
      </c>
      <c r="D45" s="288" t="s">
        <v>251</v>
      </c>
      <c r="E45" s="288" t="s">
        <v>251</v>
      </c>
      <c r="F45" s="249">
        <v>45291</v>
      </c>
      <c r="G45" s="288" t="s">
        <v>251</v>
      </c>
      <c r="H45" s="288"/>
      <c r="I45" s="288" t="s">
        <v>267</v>
      </c>
      <c r="J45" s="288"/>
      <c r="K45" s="288" t="s">
        <v>267</v>
      </c>
      <c r="L45" s="288" t="s">
        <v>251</v>
      </c>
      <c r="M45" s="288" t="s">
        <v>251</v>
      </c>
    </row>
    <row r="46" spans="1:13" s="250" customFormat="1" ht="72" customHeight="1" x14ac:dyDescent="0.25">
      <c r="A46" s="288"/>
      <c r="B46" s="275" t="s">
        <v>488</v>
      </c>
      <c r="C46" s="288" t="s">
        <v>396</v>
      </c>
      <c r="D46" s="288" t="s">
        <v>251</v>
      </c>
      <c r="E46" s="288" t="s">
        <v>251</v>
      </c>
      <c r="F46" s="249">
        <v>45291</v>
      </c>
      <c r="G46" s="288" t="s">
        <v>251</v>
      </c>
      <c r="H46" s="288"/>
      <c r="I46" s="288" t="s">
        <v>267</v>
      </c>
      <c r="J46" s="288"/>
      <c r="K46" s="288"/>
      <c r="L46" s="288" t="s">
        <v>251</v>
      </c>
      <c r="M46" s="288" t="s">
        <v>251</v>
      </c>
    </row>
    <row r="47" spans="1:13" ht="122.25" hidden="1" customHeight="1" x14ac:dyDescent="0.25">
      <c r="A47" s="255"/>
      <c r="B47" s="275" t="s">
        <v>370</v>
      </c>
      <c r="C47" s="255" t="s">
        <v>399</v>
      </c>
      <c r="D47" s="255" t="s">
        <v>251</v>
      </c>
      <c r="E47" s="255" t="s">
        <v>251</v>
      </c>
      <c r="F47" s="129">
        <v>45291</v>
      </c>
      <c r="G47" s="288" t="s">
        <v>251</v>
      </c>
      <c r="H47" s="166" t="s">
        <v>267</v>
      </c>
      <c r="I47" s="166"/>
      <c r="J47" s="166"/>
      <c r="K47" s="166" t="s">
        <v>267</v>
      </c>
      <c r="L47" s="255" t="s">
        <v>251</v>
      </c>
      <c r="M47" s="255" t="s">
        <v>251</v>
      </c>
    </row>
    <row r="48" spans="1:13" ht="90.75" customHeight="1" x14ac:dyDescent="0.25">
      <c r="A48" s="484" t="s">
        <v>256</v>
      </c>
      <c r="B48" s="507" t="s">
        <v>327</v>
      </c>
      <c r="C48" s="496" t="s">
        <v>440</v>
      </c>
      <c r="D48" s="469" t="s">
        <v>405</v>
      </c>
      <c r="E48" s="490">
        <v>44927</v>
      </c>
      <c r="F48" s="490">
        <v>45291</v>
      </c>
      <c r="G48" s="476">
        <v>148</v>
      </c>
      <c r="H48" s="496"/>
      <c r="I48" s="496"/>
      <c r="J48" s="496"/>
      <c r="K48" s="496" t="s">
        <v>267</v>
      </c>
      <c r="L48" s="268" t="s">
        <v>435</v>
      </c>
      <c r="M48" s="258">
        <v>100</v>
      </c>
    </row>
    <row r="49" spans="1:13" ht="76.5" customHeight="1" x14ac:dyDescent="0.25">
      <c r="A49" s="536"/>
      <c r="B49" s="508"/>
      <c r="C49" s="533"/>
      <c r="D49" s="470"/>
      <c r="E49" s="534"/>
      <c r="F49" s="534"/>
      <c r="G49" s="535"/>
      <c r="H49" s="533"/>
      <c r="I49" s="533"/>
      <c r="J49" s="533"/>
      <c r="K49" s="533"/>
      <c r="L49" s="263" t="s">
        <v>441</v>
      </c>
      <c r="M49" s="258">
        <v>100</v>
      </c>
    </row>
    <row r="50" spans="1:13" ht="133.5" hidden="1" customHeight="1" x14ac:dyDescent="0.25">
      <c r="A50" s="485"/>
      <c r="B50" s="509"/>
      <c r="C50" s="497"/>
      <c r="D50" s="471"/>
      <c r="E50" s="491"/>
      <c r="F50" s="491"/>
      <c r="G50" s="477"/>
      <c r="H50" s="497"/>
      <c r="I50" s="497"/>
      <c r="J50" s="497"/>
      <c r="K50" s="497"/>
      <c r="L50" s="269"/>
      <c r="M50" s="267"/>
    </row>
    <row r="51" spans="1:13" s="250" customFormat="1" ht="321" customHeight="1" x14ac:dyDescent="0.25">
      <c r="A51" s="308"/>
      <c r="B51" s="275" t="s">
        <v>502</v>
      </c>
      <c r="C51" s="308" t="s">
        <v>501</v>
      </c>
      <c r="D51" s="308" t="s">
        <v>251</v>
      </c>
      <c r="E51" s="308" t="s">
        <v>251</v>
      </c>
      <c r="F51" s="249">
        <v>45291</v>
      </c>
      <c r="G51" s="308" t="s">
        <v>251</v>
      </c>
      <c r="H51" s="308"/>
      <c r="I51" s="308"/>
      <c r="J51" s="308"/>
      <c r="K51" s="308" t="s">
        <v>267</v>
      </c>
      <c r="L51" s="308" t="s">
        <v>251</v>
      </c>
      <c r="M51" s="308" t="s">
        <v>251</v>
      </c>
    </row>
    <row r="52" spans="1:13" ht="0.75" hidden="1" customHeight="1" x14ac:dyDescent="0.25">
      <c r="A52" s="484" t="s">
        <v>257</v>
      </c>
      <c r="B52" s="520" t="s">
        <v>258</v>
      </c>
      <c r="C52" s="522" t="s">
        <v>455</v>
      </c>
      <c r="D52" s="522" t="s">
        <v>227</v>
      </c>
      <c r="E52" s="494">
        <v>44927</v>
      </c>
      <c r="F52" s="494">
        <v>45291</v>
      </c>
      <c r="G52" s="492">
        <v>0</v>
      </c>
      <c r="H52" s="305" t="s">
        <v>267</v>
      </c>
      <c r="I52" s="305" t="s">
        <v>267</v>
      </c>
      <c r="J52" s="305" t="s">
        <v>267</v>
      </c>
      <c r="K52" s="305" t="s">
        <v>267</v>
      </c>
      <c r="L52" s="260" t="s">
        <v>437</v>
      </c>
      <c r="M52" s="166">
        <v>100</v>
      </c>
    </row>
    <row r="53" spans="1:13" s="311" customFormat="1" ht="145.5" hidden="1" customHeight="1" x14ac:dyDescent="0.25">
      <c r="A53" s="485"/>
      <c r="B53" s="521"/>
      <c r="C53" s="523"/>
      <c r="D53" s="523"/>
      <c r="E53" s="495"/>
      <c r="F53" s="495"/>
      <c r="G53" s="493"/>
      <c r="H53" s="309" t="s">
        <v>267</v>
      </c>
      <c r="I53" s="309" t="s">
        <v>267</v>
      </c>
      <c r="J53" s="309" t="s">
        <v>267</v>
      </c>
      <c r="K53" s="309" t="s">
        <v>267</v>
      </c>
      <c r="L53" s="310" t="s">
        <v>456</v>
      </c>
      <c r="M53" s="309">
        <v>6</v>
      </c>
    </row>
    <row r="54" spans="1:13" ht="20.25" customHeight="1" x14ac:dyDescent="0.25">
      <c r="A54" s="478" t="s">
        <v>429</v>
      </c>
      <c r="B54" s="479"/>
      <c r="C54" s="479"/>
      <c r="D54" s="479"/>
      <c r="E54" s="479"/>
      <c r="F54" s="479"/>
      <c r="G54" s="479"/>
      <c r="H54" s="479"/>
      <c r="I54" s="479"/>
      <c r="J54" s="479"/>
      <c r="K54" s="479"/>
      <c r="L54" s="479"/>
      <c r="M54" s="480"/>
    </row>
    <row r="55" spans="1:13" ht="20.25" customHeight="1" x14ac:dyDescent="0.25">
      <c r="A55" s="283"/>
      <c r="B55" s="280" t="s">
        <v>394</v>
      </c>
      <c r="C55" s="281"/>
      <c r="D55" s="281"/>
      <c r="E55" s="281"/>
      <c r="F55" s="281"/>
      <c r="G55" s="299"/>
      <c r="H55" s="281"/>
      <c r="I55" s="281"/>
      <c r="J55" s="281"/>
      <c r="K55" s="281"/>
      <c r="L55" s="281"/>
      <c r="M55" s="282"/>
    </row>
    <row r="56" spans="1:13" ht="20.25" customHeight="1" x14ac:dyDescent="0.25">
      <c r="A56" s="283"/>
      <c r="B56" s="280" t="s">
        <v>422</v>
      </c>
      <c r="C56" s="281"/>
      <c r="D56" s="281"/>
      <c r="E56" s="281"/>
      <c r="F56" s="281"/>
      <c r="G56" s="299"/>
      <c r="H56" s="281"/>
      <c r="I56" s="281"/>
      <c r="J56" s="281"/>
      <c r="K56" s="281"/>
      <c r="L56" s="281"/>
      <c r="M56" s="282"/>
    </row>
    <row r="57" spans="1:13" ht="91.5" customHeight="1" x14ac:dyDescent="0.25">
      <c r="A57" s="504" t="s">
        <v>257</v>
      </c>
      <c r="B57" s="529" t="s">
        <v>323</v>
      </c>
      <c r="C57" s="504" t="s">
        <v>443</v>
      </c>
      <c r="D57" s="531" t="s">
        <v>431</v>
      </c>
      <c r="E57" s="524">
        <v>44927</v>
      </c>
      <c r="F57" s="524">
        <v>45291</v>
      </c>
      <c r="G57" s="532">
        <v>0</v>
      </c>
      <c r="H57" s="504"/>
      <c r="I57" s="506" t="s">
        <v>267</v>
      </c>
      <c r="J57" s="506" t="s">
        <v>267</v>
      </c>
      <c r="K57" s="504"/>
      <c r="L57" s="255" t="s">
        <v>435</v>
      </c>
      <c r="M57" s="254">
        <v>100</v>
      </c>
    </row>
    <row r="58" spans="1:13" ht="44.25" customHeight="1" x14ac:dyDescent="0.25">
      <c r="A58" s="504"/>
      <c r="B58" s="530"/>
      <c r="C58" s="504"/>
      <c r="D58" s="531"/>
      <c r="E58" s="524"/>
      <c r="F58" s="524"/>
      <c r="G58" s="532"/>
      <c r="H58" s="504"/>
      <c r="I58" s="506"/>
      <c r="J58" s="506"/>
      <c r="K58" s="504"/>
      <c r="L58" s="260" t="s">
        <v>436</v>
      </c>
      <c r="M58" s="166">
        <v>1</v>
      </c>
    </row>
    <row r="59" spans="1:13" ht="62.25" customHeight="1" x14ac:dyDescent="0.25">
      <c r="A59" s="126"/>
      <c r="B59" s="274" t="s">
        <v>489</v>
      </c>
      <c r="C59" s="255" t="s">
        <v>443</v>
      </c>
      <c r="D59" s="256" t="s">
        <v>251</v>
      </c>
      <c r="E59" s="256" t="s">
        <v>251</v>
      </c>
      <c r="F59" s="249">
        <v>45291</v>
      </c>
      <c r="G59" s="288" t="s">
        <v>251</v>
      </c>
      <c r="H59" s="126"/>
      <c r="I59" s="256" t="s">
        <v>267</v>
      </c>
      <c r="J59" s="256" t="s">
        <v>267</v>
      </c>
      <c r="K59" s="126"/>
      <c r="L59" s="256" t="s">
        <v>251</v>
      </c>
      <c r="M59" s="256" t="s">
        <v>251</v>
      </c>
    </row>
    <row r="60" spans="1:13" ht="92.25" customHeight="1" x14ac:dyDescent="0.25">
      <c r="A60" s="496" t="s">
        <v>259</v>
      </c>
      <c r="B60" s="525" t="s">
        <v>322</v>
      </c>
      <c r="C60" s="496" t="s">
        <v>443</v>
      </c>
      <c r="D60" s="496" t="s">
        <v>430</v>
      </c>
      <c r="E60" s="527">
        <v>44927</v>
      </c>
      <c r="F60" s="527">
        <v>45291</v>
      </c>
      <c r="G60" s="476">
        <v>0</v>
      </c>
      <c r="H60" s="496"/>
      <c r="I60" s="496" t="s">
        <v>267</v>
      </c>
      <c r="J60" s="496" t="s">
        <v>267</v>
      </c>
      <c r="K60" s="496"/>
      <c r="L60" s="263" t="s">
        <v>437</v>
      </c>
      <c r="M60" s="166">
        <v>100</v>
      </c>
    </row>
    <row r="61" spans="1:13" ht="47.25" customHeight="1" x14ac:dyDescent="0.25">
      <c r="A61" s="497"/>
      <c r="B61" s="526"/>
      <c r="C61" s="497"/>
      <c r="D61" s="497"/>
      <c r="E61" s="528"/>
      <c r="F61" s="528"/>
      <c r="G61" s="477"/>
      <c r="H61" s="497"/>
      <c r="I61" s="497"/>
      <c r="J61" s="497"/>
      <c r="K61" s="497"/>
      <c r="L61" s="263" t="s">
        <v>436</v>
      </c>
      <c r="M61" s="166">
        <v>1</v>
      </c>
    </row>
    <row r="62" spans="1:13" ht="58.5" customHeight="1" x14ac:dyDescent="0.25">
      <c r="A62" s="259"/>
      <c r="B62" s="266" t="s">
        <v>490</v>
      </c>
      <c r="C62" s="166" t="s">
        <v>443</v>
      </c>
      <c r="D62" s="166" t="s">
        <v>251</v>
      </c>
      <c r="E62" s="256" t="s">
        <v>251</v>
      </c>
      <c r="F62" s="249">
        <v>45291</v>
      </c>
      <c r="G62" s="288" t="s">
        <v>251</v>
      </c>
      <c r="H62" s="259"/>
      <c r="I62" s="259" t="s">
        <v>267</v>
      </c>
      <c r="J62" s="259" t="s">
        <v>267</v>
      </c>
      <c r="K62" s="259"/>
      <c r="L62" s="256" t="s">
        <v>251</v>
      </c>
      <c r="M62" s="256" t="s">
        <v>251</v>
      </c>
    </row>
    <row r="63" spans="1:13" ht="87.75" customHeight="1" x14ac:dyDescent="0.25">
      <c r="A63" s="484" t="s">
        <v>260</v>
      </c>
      <c r="B63" s="507" t="s">
        <v>321</v>
      </c>
      <c r="C63" s="488" t="s">
        <v>491</v>
      </c>
      <c r="D63" s="469" t="s">
        <v>464</v>
      </c>
      <c r="E63" s="490">
        <v>44927</v>
      </c>
      <c r="F63" s="490">
        <v>45291</v>
      </c>
      <c r="G63" s="476">
        <v>10</v>
      </c>
      <c r="H63" s="484"/>
      <c r="I63" s="484" t="s">
        <v>267</v>
      </c>
      <c r="J63" s="484" t="s">
        <v>267</v>
      </c>
      <c r="K63" s="484"/>
      <c r="L63" s="260" t="s">
        <v>435</v>
      </c>
      <c r="M63" s="166">
        <v>100</v>
      </c>
    </row>
    <row r="64" spans="1:13" ht="42.75" customHeight="1" x14ac:dyDescent="0.25">
      <c r="A64" s="485"/>
      <c r="B64" s="509"/>
      <c r="C64" s="489"/>
      <c r="D64" s="471"/>
      <c r="E64" s="491"/>
      <c r="F64" s="491"/>
      <c r="G64" s="477"/>
      <c r="H64" s="485"/>
      <c r="I64" s="485"/>
      <c r="J64" s="485"/>
      <c r="K64" s="485"/>
      <c r="L64" s="260" t="s">
        <v>436</v>
      </c>
      <c r="M64" s="256">
        <v>1</v>
      </c>
    </row>
    <row r="65" spans="1:13" s="250" customFormat="1" ht="77.25" customHeight="1" x14ac:dyDescent="0.25">
      <c r="A65" s="256"/>
      <c r="B65" s="275" t="s">
        <v>492</v>
      </c>
      <c r="C65" s="256" t="s">
        <v>403</v>
      </c>
      <c r="D65" s="256" t="s">
        <v>251</v>
      </c>
      <c r="E65" s="256" t="s">
        <v>251</v>
      </c>
      <c r="F65" s="249">
        <v>45291</v>
      </c>
      <c r="G65" s="288" t="s">
        <v>251</v>
      </c>
      <c r="H65" s="256"/>
      <c r="I65" s="256" t="s">
        <v>267</v>
      </c>
      <c r="J65" s="256" t="s">
        <v>267</v>
      </c>
      <c r="K65" s="256"/>
      <c r="L65" s="256" t="s">
        <v>251</v>
      </c>
      <c r="M65" s="256" t="s">
        <v>251</v>
      </c>
    </row>
    <row r="66" spans="1:13" ht="92.25" customHeight="1" x14ac:dyDescent="0.25">
      <c r="A66" s="484" t="s">
        <v>261</v>
      </c>
      <c r="B66" s="486" t="s">
        <v>320</v>
      </c>
      <c r="C66" s="488" t="s">
        <v>491</v>
      </c>
      <c r="D66" s="469" t="s">
        <v>404</v>
      </c>
      <c r="E66" s="490">
        <v>44927</v>
      </c>
      <c r="F66" s="490">
        <v>45291</v>
      </c>
      <c r="G66" s="476">
        <v>59.8</v>
      </c>
      <c r="H66" s="484"/>
      <c r="I66" s="484" t="s">
        <v>267</v>
      </c>
      <c r="J66" s="484"/>
      <c r="K66" s="484"/>
      <c r="L66" s="260" t="s">
        <v>437</v>
      </c>
      <c r="M66" s="166">
        <v>100</v>
      </c>
    </row>
    <row r="67" spans="1:13" ht="44.25" customHeight="1" x14ac:dyDescent="0.25">
      <c r="A67" s="485"/>
      <c r="B67" s="487"/>
      <c r="C67" s="489"/>
      <c r="D67" s="471"/>
      <c r="E67" s="491"/>
      <c r="F67" s="491"/>
      <c r="G67" s="477"/>
      <c r="H67" s="485"/>
      <c r="I67" s="485"/>
      <c r="J67" s="485"/>
      <c r="K67" s="485"/>
      <c r="L67" s="260" t="s">
        <v>436</v>
      </c>
      <c r="M67" s="166">
        <v>1</v>
      </c>
    </row>
    <row r="68" spans="1:13" s="250" customFormat="1" ht="74.25" customHeight="1" x14ac:dyDescent="0.25">
      <c r="A68" s="256"/>
      <c r="B68" s="275" t="s">
        <v>493</v>
      </c>
      <c r="C68" s="256" t="s">
        <v>400</v>
      </c>
      <c r="D68" s="256" t="s">
        <v>251</v>
      </c>
      <c r="E68" s="256" t="s">
        <v>251</v>
      </c>
      <c r="F68" s="249">
        <v>45291</v>
      </c>
      <c r="G68" s="288" t="s">
        <v>251</v>
      </c>
      <c r="H68" s="256"/>
      <c r="I68" s="256" t="s">
        <v>267</v>
      </c>
      <c r="J68" s="256"/>
      <c r="K68" s="256"/>
      <c r="L68" s="256" t="s">
        <v>251</v>
      </c>
      <c r="M68" s="256" t="s">
        <v>251</v>
      </c>
    </row>
    <row r="69" spans="1:13" ht="81" customHeight="1" x14ac:dyDescent="0.25">
      <c r="A69" s="484" t="s">
        <v>262</v>
      </c>
      <c r="B69" s="486" t="s">
        <v>264</v>
      </c>
      <c r="C69" s="484" t="s">
        <v>443</v>
      </c>
      <c r="D69" s="496" t="s">
        <v>425</v>
      </c>
      <c r="E69" s="490">
        <v>44927</v>
      </c>
      <c r="F69" s="490">
        <v>45291</v>
      </c>
      <c r="G69" s="476">
        <v>0</v>
      </c>
      <c r="H69" s="484"/>
      <c r="I69" s="484" t="s">
        <v>267</v>
      </c>
      <c r="J69" s="484"/>
      <c r="K69" s="484"/>
      <c r="L69" s="260" t="s">
        <v>437</v>
      </c>
      <c r="M69" s="166">
        <v>100</v>
      </c>
    </row>
    <row r="70" spans="1:13" ht="47.25" customHeight="1" x14ac:dyDescent="0.25">
      <c r="A70" s="485"/>
      <c r="B70" s="487"/>
      <c r="C70" s="485"/>
      <c r="D70" s="497"/>
      <c r="E70" s="491"/>
      <c r="F70" s="491"/>
      <c r="G70" s="477"/>
      <c r="H70" s="485"/>
      <c r="I70" s="485"/>
      <c r="J70" s="485"/>
      <c r="K70" s="485"/>
      <c r="L70" s="260" t="s">
        <v>436</v>
      </c>
      <c r="M70" s="166">
        <v>1</v>
      </c>
    </row>
    <row r="71" spans="1:13" ht="50.25" customHeight="1" x14ac:dyDescent="0.25">
      <c r="A71" s="253"/>
      <c r="B71" s="262" t="s">
        <v>494</v>
      </c>
      <c r="C71" s="253" t="s">
        <v>443</v>
      </c>
      <c r="D71" s="256" t="s">
        <v>251</v>
      </c>
      <c r="E71" s="256" t="s">
        <v>251</v>
      </c>
      <c r="F71" s="257">
        <v>45291</v>
      </c>
      <c r="G71" s="288" t="s">
        <v>251</v>
      </c>
      <c r="H71" s="253"/>
      <c r="I71" s="253" t="s">
        <v>267</v>
      </c>
      <c r="J71" s="253"/>
      <c r="K71" s="253"/>
      <c r="L71" s="256" t="s">
        <v>251</v>
      </c>
      <c r="M71" s="256" t="s">
        <v>251</v>
      </c>
    </row>
    <row r="72" spans="1:13" ht="30" customHeight="1" x14ac:dyDescent="0.25">
      <c r="A72" s="255"/>
      <c r="B72" s="126" t="s">
        <v>253</v>
      </c>
      <c r="C72" s="255" t="s">
        <v>251</v>
      </c>
      <c r="D72" s="255" t="s">
        <v>251</v>
      </c>
      <c r="E72" s="255" t="s">
        <v>251</v>
      </c>
      <c r="F72" s="255" t="s">
        <v>251</v>
      </c>
      <c r="G72" s="296">
        <f>G66+G63+G48+G19+G16</f>
        <v>9401</v>
      </c>
      <c r="H72" s="255" t="s">
        <v>251</v>
      </c>
      <c r="I72" s="255" t="s">
        <v>251</v>
      </c>
      <c r="J72" s="255" t="s">
        <v>251</v>
      </c>
      <c r="K72" s="255" t="s">
        <v>251</v>
      </c>
      <c r="L72" s="255" t="s">
        <v>251</v>
      </c>
      <c r="M72" s="255" t="s">
        <v>251</v>
      </c>
    </row>
    <row r="73" spans="1:13" ht="27" customHeight="1" x14ac:dyDescent="0.25">
      <c r="A73" s="478" t="s">
        <v>265</v>
      </c>
      <c r="B73" s="479"/>
      <c r="C73" s="479"/>
      <c r="D73" s="479"/>
      <c r="E73" s="479"/>
      <c r="F73" s="479"/>
      <c r="G73" s="479"/>
      <c r="H73" s="479"/>
      <c r="I73" s="479"/>
      <c r="J73" s="479"/>
      <c r="K73" s="479"/>
      <c r="L73" s="479"/>
      <c r="M73" s="480"/>
    </row>
    <row r="74" spans="1:13" ht="19.5" customHeight="1" x14ac:dyDescent="0.25">
      <c r="A74" s="478" t="s">
        <v>428</v>
      </c>
      <c r="B74" s="479"/>
      <c r="C74" s="479"/>
      <c r="D74" s="479"/>
      <c r="E74" s="479"/>
      <c r="F74" s="479"/>
      <c r="G74" s="479"/>
      <c r="H74" s="479"/>
      <c r="I74" s="479"/>
      <c r="J74" s="479"/>
      <c r="K74" s="479"/>
      <c r="L74" s="479"/>
      <c r="M74" s="480"/>
    </row>
    <row r="75" spans="1:13" ht="19.5" customHeight="1" x14ac:dyDescent="0.25">
      <c r="A75" s="248"/>
      <c r="B75" s="358" t="s">
        <v>427</v>
      </c>
      <c r="C75" s="359"/>
      <c r="D75" s="359"/>
      <c r="E75" s="359"/>
      <c r="F75" s="359"/>
      <c r="G75" s="359"/>
      <c r="H75" s="359"/>
      <c r="I75" s="359"/>
      <c r="J75" s="359"/>
      <c r="K75" s="359"/>
      <c r="L75" s="359"/>
      <c r="M75" s="360"/>
    </row>
    <row r="76" spans="1:13" s="251" customFormat="1" ht="15.75" customHeight="1" x14ac:dyDescent="0.25">
      <c r="A76" s="264"/>
      <c r="B76" s="481" t="s">
        <v>422</v>
      </c>
      <c r="C76" s="482"/>
      <c r="D76" s="482"/>
      <c r="E76" s="482"/>
      <c r="F76" s="482"/>
      <c r="G76" s="482"/>
      <c r="H76" s="482"/>
      <c r="I76" s="482"/>
      <c r="J76" s="482"/>
      <c r="K76" s="482"/>
      <c r="L76" s="482"/>
      <c r="M76" s="483"/>
    </row>
    <row r="77" spans="1:13" ht="86.25" customHeight="1" x14ac:dyDescent="0.25">
      <c r="A77" s="484" t="s">
        <v>263</v>
      </c>
      <c r="B77" s="486" t="s">
        <v>338</v>
      </c>
      <c r="C77" s="484" t="s">
        <v>447</v>
      </c>
      <c r="D77" s="496" t="s">
        <v>97</v>
      </c>
      <c r="E77" s="490">
        <v>44927</v>
      </c>
      <c r="F77" s="490">
        <v>45291</v>
      </c>
      <c r="G77" s="476">
        <v>0</v>
      </c>
      <c r="H77" s="484" t="s">
        <v>267</v>
      </c>
      <c r="I77" s="484" t="s">
        <v>267</v>
      </c>
      <c r="J77" s="484" t="s">
        <v>267</v>
      </c>
      <c r="K77" s="484" t="s">
        <v>267</v>
      </c>
      <c r="L77" s="260" t="s">
        <v>435</v>
      </c>
      <c r="M77" s="166">
        <v>100</v>
      </c>
    </row>
    <row r="78" spans="1:13" ht="57.75" customHeight="1" x14ac:dyDescent="0.25">
      <c r="A78" s="485"/>
      <c r="B78" s="487"/>
      <c r="C78" s="485"/>
      <c r="D78" s="497"/>
      <c r="E78" s="491"/>
      <c r="F78" s="491"/>
      <c r="G78" s="477"/>
      <c r="H78" s="485"/>
      <c r="I78" s="485"/>
      <c r="J78" s="485"/>
      <c r="K78" s="485"/>
      <c r="L78" s="260" t="s">
        <v>345</v>
      </c>
      <c r="M78" s="166">
        <v>20</v>
      </c>
    </row>
    <row r="79" spans="1:13" ht="91.5" customHeight="1" x14ac:dyDescent="0.25">
      <c r="A79" s="255"/>
      <c r="B79" s="126" t="s">
        <v>495</v>
      </c>
      <c r="C79" s="255" t="s">
        <v>447</v>
      </c>
      <c r="D79" s="255" t="s">
        <v>251</v>
      </c>
      <c r="E79" s="255" t="s">
        <v>251</v>
      </c>
      <c r="F79" s="129">
        <v>45291</v>
      </c>
      <c r="G79" s="288" t="s">
        <v>251</v>
      </c>
      <c r="H79" s="255" t="s">
        <v>267</v>
      </c>
      <c r="I79" s="255" t="s">
        <v>267</v>
      </c>
      <c r="J79" s="255" t="s">
        <v>267</v>
      </c>
      <c r="K79" s="255" t="s">
        <v>267</v>
      </c>
      <c r="L79" s="255" t="s">
        <v>251</v>
      </c>
      <c r="M79" s="255" t="s">
        <v>251</v>
      </c>
    </row>
    <row r="80" spans="1:13" ht="90.75" customHeight="1" x14ac:dyDescent="0.25">
      <c r="A80" s="484" t="s">
        <v>503</v>
      </c>
      <c r="B80" s="486" t="s">
        <v>319</v>
      </c>
      <c r="C80" s="484" t="s">
        <v>448</v>
      </c>
      <c r="D80" s="469" t="s">
        <v>406</v>
      </c>
      <c r="E80" s="490">
        <v>44927</v>
      </c>
      <c r="F80" s="490">
        <v>45291</v>
      </c>
      <c r="G80" s="476">
        <v>319.10000000000002</v>
      </c>
      <c r="H80" s="496" t="s">
        <v>267</v>
      </c>
      <c r="I80" s="496" t="s">
        <v>267</v>
      </c>
      <c r="J80" s="496" t="s">
        <v>267</v>
      </c>
      <c r="K80" s="496" t="s">
        <v>267</v>
      </c>
      <c r="L80" s="255" t="s">
        <v>435</v>
      </c>
      <c r="M80" s="166">
        <v>100</v>
      </c>
    </row>
    <row r="81" spans="1:13" ht="68.25" customHeight="1" x14ac:dyDescent="0.25">
      <c r="A81" s="485"/>
      <c r="B81" s="487"/>
      <c r="C81" s="485"/>
      <c r="D81" s="471"/>
      <c r="E81" s="491"/>
      <c r="F81" s="491"/>
      <c r="G81" s="477"/>
      <c r="H81" s="497"/>
      <c r="I81" s="497"/>
      <c r="J81" s="497"/>
      <c r="K81" s="497"/>
      <c r="L81" s="255" t="s">
        <v>346</v>
      </c>
      <c r="M81" s="166">
        <v>6</v>
      </c>
    </row>
    <row r="82" spans="1:13" ht="55.5" customHeight="1" x14ac:dyDescent="0.25">
      <c r="A82" s="255"/>
      <c r="B82" s="272" t="s">
        <v>496</v>
      </c>
      <c r="C82" s="255" t="s">
        <v>447</v>
      </c>
      <c r="D82" s="255" t="s">
        <v>251</v>
      </c>
      <c r="E82" s="255" t="s">
        <v>251</v>
      </c>
      <c r="F82" s="129">
        <v>45291</v>
      </c>
      <c r="G82" s="288" t="s">
        <v>251</v>
      </c>
      <c r="H82" s="256" t="s">
        <v>267</v>
      </c>
      <c r="I82" s="256" t="s">
        <v>267</v>
      </c>
      <c r="J82" s="256" t="s">
        <v>267</v>
      </c>
      <c r="K82" s="256" t="s">
        <v>267</v>
      </c>
      <c r="L82" s="255" t="s">
        <v>251</v>
      </c>
      <c r="M82" s="255" t="s">
        <v>251</v>
      </c>
    </row>
    <row r="83" spans="1:13" ht="64.5" customHeight="1" x14ac:dyDescent="0.25">
      <c r="A83" s="255"/>
      <c r="B83" s="272" t="s">
        <v>497</v>
      </c>
      <c r="C83" s="306" t="s">
        <v>459</v>
      </c>
      <c r="D83" s="255" t="s">
        <v>251</v>
      </c>
      <c r="E83" s="255" t="s">
        <v>251</v>
      </c>
      <c r="F83" s="129">
        <v>45291</v>
      </c>
      <c r="G83" s="288" t="s">
        <v>251</v>
      </c>
      <c r="H83" s="256" t="s">
        <v>267</v>
      </c>
      <c r="I83" s="256" t="s">
        <v>267</v>
      </c>
      <c r="J83" s="256" t="s">
        <v>267</v>
      </c>
      <c r="K83" s="256" t="s">
        <v>267</v>
      </c>
      <c r="L83" s="255" t="s">
        <v>251</v>
      </c>
      <c r="M83" s="255" t="s">
        <v>251</v>
      </c>
    </row>
    <row r="84" spans="1:13" ht="93.75" customHeight="1" x14ac:dyDescent="0.25">
      <c r="A84" s="484" t="s">
        <v>266</v>
      </c>
      <c r="B84" s="486" t="s">
        <v>337</v>
      </c>
      <c r="C84" s="484" t="s">
        <v>447</v>
      </c>
      <c r="D84" s="469" t="s">
        <v>453</v>
      </c>
      <c r="E84" s="490">
        <v>44927</v>
      </c>
      <c r="F84" s="490">
        <v>45291</v>
      </c>
      <c r="G84" s="476">
        <v>35</v>
      </c>
      <c r="H84" s="484"/>
      <c r="I84" s="484"/>
      <c r="J84" s="484"/>
      <c r="K84" s="484" t="s">
        <v>267</v>
      </c>
      <c r="L84" s="255" t="s">
        <v>435</v>
      </c>
      <c r="M84" s="166">
        <v>100</v>
      </c>
    </row>
    <row r="85" spans="1:13" ht="61.5" customHeight="1" x14ac:dyDescent="0.25">
      <c r="A85" s="485"/>
      <c r="B85" s="487"/>
      <c r="C85" s="485"/>
      <c r="D85" s="471"/>
      <c r="E85" s="491"/>
      <c r="F85" s="491"/>
      <c r="G85" s="477"/>
      <c r="H85" s="485"/>
      <c r="I85" s="485"/>
      <c r="J85" s="485"/>
      <c r="K85" s="485"/>
      <c r="L85" s="255" t="s">
        <v>345</v>
      </c>
      <c r="M85" s="166">
        <v>20</v>
      </c>
    </row>
    <row r="86" spans="1:13" ht="83.25" customHeight="1" x14ac:dyDescent="0.25">
      <c r="A86" s="284"/>
      <c r="B86" s="279" t="s">
        <v>498</v>
      </c>
      <c r="C86" s="286" t="s">
        <v>447</v>
      </c>
      <c r="D86" s="286" t="s">
        <v>251</v>
      </c>
      <c r="E86" s="287">
        <v>44927</v>
      </c>
      <c r="F86" s="287">
        <v>45291</v>
      </c>
      <c r="G86" s="288" t="s">
        <v>251</v>
      </c>
      <c r="H86" s="284"/>
      <c r="I86" s="284"/>
      <c r="J86" s="284"/>
      <c r="K86" s="288" t="s">
        <v>267</v>
      </c>
      <c r="L86" s="286" t="s">
        <v>251</v>
      </c>
      <c r="M86" s="286" t="s">
        <v>251</v>
      </c>
    </row>
    <row r="87" spans="1:13" ht="87" customHeight="1" x14ac:dyDescent="0.25">
      <c r="A87" s="255" t="s">
        <v>504</v>
      </c>
      <c r="B87" s="271" t="s">
        <v>433</v>
      </c>
      <c r="C87" s="286" t="s">
        <v>447</v>
      </c>
      <c r="D87" s="166" t="s">
        <v>432</v>
      </c>
      <c r="E87" s="129">
        <v>44927</v>
      </c>
      <c r="F87" s="129">
        <v>45291</v>
      </c>
      <c r="G87" s="291">
        <v>0</v>
      </c>
      <c r="H87" s="256" t="s">
        <v>267</v>
      </c>
      <c r="I87" s="256" t="s">
        <v>267</v>
      </c>
      <c r="J87" s="256" t="s">
        <v>267</v>
      </c>
      <c r="K87" s="256" t="s">
        <v>267</v>
      </c>
      <c r="L87" s="255" t="s">
        <v>434</v>
      </c>
      <c r="M87" s="166">
        <v>100</v>
      </c>
    </row>
    <row r="88" spans="1:13" ht="76.5" customHeight="1" x14ac:dyDescent="0.25">
      <c r="A88" s="255"/>
      <c r="B88" s="279" t="s">
        <v>499</v>
      </c>
      <c r="C88" s="255" t="s">
        <v>447</v>
      </c>
      <c r="D88" s="255" t="s">
        <v>251</v>
      </c>
      <c r="E88" s="255" t="s">
        <v>251</v>
      </c>
      <c r="F88" s="129">
        <v>45291</v>
      </c>
      <c r="G88" s="288" t="s">
        <v>251</v>
      </c>
      <c r="H88" s="256" t="s">
        <v>267</v>
      </c>
      <c r="I88" s="256" t="s">
        <v>267</v>
      </c>
      <c r="J88" s="256" t="s">
        <v>267</v>
      </c>
      <c r="K88" s="256" t="s">
        <v>267</v>
      </c>
      <c r="L88" s="255" t="s">
        <v>251</v>
      </c>
      <c r="M88" s="255" t="s">
        <v>251</v>
      </c>
    </row>
    <row r="89" spans="1:13" ht="24" customHeight="1" x14ac:dyDescent="0.25">
      <c r="A89" s="255"/>
      <c r="B89" s="126" t="s">
        <v>254</v>
      </c>
      <c r="C89" s="255" t="s">
        <v>251</v>
      </c>
      <c r="D89" s="255" t="s">
        <v>251</v>
      </c>
      <c r="E89" s="255" t="s">
        <v>251</v>
      </c>
      <c r="F89" s="255" t="s">
        <v>251</v>
      </c>
      <c r="G89" s="296">
        <f>G80+G84</f>
        <v>354.1</v>
      </c>
      <c r="H89" s="255" t="s">
        <v>251</v>
      </c>
      <c r="I89" s="255" t="s">
        <v>251</v>
      </c>
      <c r="J89" s="255" t="s">
        <v>251</v>
      </c>
      <c r="K89" s="255" t="s">
        <v>251</v>
      </c>
      <c r="L89" s="255" t="s">
        <v>251</v>
      </c>
      <c r="M89" s="255" t="s">
        <v>251</v>
      </c>
    </row>
    <row r="90" spans="1:13" ht="26.25" customHeight="1" x14ac:dyDescent="0.25">
      <c r="A90" s="255"/>
      <c r="B90" s="126" t="s">
        <v>255</v>
      </c>
      <c r="C90" s="255" t="s">
        <v>251</v>
      </c>
      <c r="D90" s="255" t="s">
        <v>251</v>
      </c>
      <c r="E90" s="255" t="s">
        <v>251</v>
      </c>
      <c r="F90" s="255" t="s">
        <v>251</v>
      </c>
      <c r="G90" s="300">
        <f>G89+G72</f>
        <v>9755.1</v>
      </c>
      <c r="H90" s="255" t="s">
        <v>251</v>
      </c>
      <c r="I90" s="255" t="s">
        <v>251</v>
      </c>
      <c r="J90" s="255" t="s">
        <v>251</v>
      </c>
      <c r="K90" s="255" t="s">
        <v>251</v>
      </c>
      <c r="L90" s="255" t="s">
        <v>251</v>
      </c>
      <c r="M90" s="255" t="s">
        <v>251</v>
      </c>
    </row>
    <row r="91" spans="1:13" ht="21.75" customHeight="1" x14ac:dyDescent="0.25"/>
    <row r="92" spans="1:13" ht="0.75" hidden="1" customHeight="1" x14ac:dyDescent="0.35">
      <c r="A92" s="188"/>
      <c r="B92" s="277" t="s">
        <v>268</v>
      </c>
      <c r="C92" s="191"/>
      <c r="D92" s="191"/>
      <c r="E92" s="192"/>
      <c r="F92" s="192"/>
      <c r="G92" s="301"/>
      <c r="H92" s="193"/>
      <c r="I92" s="193"/>
    </row>
    <row r="93" spans="1:13" ht="32.25" hidden="1" customHeight="1" x14ac:dyDescent="0.35">
      <c r="A93" s="188"/>
      <c r="B93" s="475" t="s">
        <v>270</v>
      </c>
      <c r="C93" s="475"/>
      <c r="D93" s="192"/>
      <c r="E93" s="192"/>
      <c r="F93" s="193"/>
      <c r="G93" s="301" t="s">
        <v>408</v>
      </c>
      <c r="H93" s="193"/>
      <c r="I93" s="193"/>
    </row>
    <row r="94" spans="1:13" ht="25.5" hidden="1" customHeight="1" x14ac:dyDescent="0.35">
      <c r="A94" s="188"/>
      <c r="B94" s="277" t="s">
        <v>395</v>
      </c>
      <c r="C94" s="195"/>
      <c r="D94" s="196"/>
      <c r="E94" s="192"/>
      <c r="F94" s="193"/>
      <c r="G94" s="302"/>
      <c r="H94" s="193"/>
      <c r="I94" s="193"/>
    </row>
    <row r="95" spans="1:13" ht="36" hidden="1" customHeight="1" x14ac:dyDescent="0.35">
      <c r="A95" s="188"/>
      <c r="B95" s="316" t="s">
        <v>273</v>
      </c>
      <c r="C95" s="316"/>
      <c r="D95" s="192"/>
      <c r="E95" s="192"/>
      <c r="F95" s="197"/>
      <c r="G95" s="301" t="s">
        <v>409</v>
      </c>
      <c r="H95" s="193"/>
      <c r="I95" s="193"/>
    </row>
    <row r="96" spans="1:13" ht="23.25" hidden="1" x14ac:dyDescent="0.35">
      <c r="A96" s="188"/>
      <c r="B96" s="475" t="s">
        <v>395</v>
      </c>
      <c r="C96" s="475"/>
      <c r="D96" s="192"/>
      <c r="E96" s="192"/>
      <c r="F96" s="197"/>
      <c r="G96" s="301"/>
      <c r="H96" s="193"/>
      <c r="I96" s="193"/>
    </row>
    <row r="97" spans="1:9" ht="33" hidden="1" customHeight="1" x14ac:dyDescent="0.35">
      <c r="A97" s="188"/>
      <c r="B97" s="316" t="s">
        <v>271</v>
      </c>
      <c r="C97" s="316"/>
      <c r="D97" s="192"/>
      <c r="E97" s="192"/>
      <c r="F97" s="197"/>
      <c r="G97" s="301" t="s">
        <v>410</v>
      </c>
      <c r="H97" s="193"/>
      <c r="I97" s="193"/>
    </row>
    <row r="98" spans="1:9" ht="23.25" hidden="1" x14ac:dyDescent="0.35">
      <c r="A98" s="188"/>
      <c r="B98" s="475" t="s">
        <v>395</v>
      </c>
      <c r="C98" s="475"/>
      <c r="D98" s="192"/>
      <c r="E98" s="192"/>
      <c r="F98" s="197"/>
      <c r="G98" s="301"/>
      <c r="H98" s="193"/>
      <c r="I98" s="193"/>
    </row>
    <row r="99" spans="1:9" ht="36.75" hidden="1" customHeight="1" x14ac:dyDescent="0.35">
      <c r="A99" s="188"/>
      <c r="B99" s="316" t="s">
        <v>274</v>
      </c>
      <c r="C99" s="316"/>
      <c r="D99" s="316"/>
      <c r="E99" s="192"/>
      <c r="F99" s="197"/>
      <c r="G99" s="301" t="s">
        <v>411</v>
      </c>
      <c r="H99" s="193"/>
      <c r="I99" s="193"/>
    </row>
    <row r="100" spans="1:9" ht="32.25" hidden="1" customHeight="1" x14ac:dyDescent="0.35">
      <c r="A100" s="188"/>
      <c r="B100" s="475" t="s">
        <v>395</v>
      </c>
      <c r="C100" s="475"/>
      <c r="D100" s="192"/>
      <c r="E100" s="192"/>
      <c r="F100" s="197"/>
      <c r="G100" s="301"/>
      <c r="H100" s="193"/>
      <c r="I100" s="193"/>
    </row>
    <row r="101" spans="1:9" ht="25.5" hidden="1" customHeight="1" x14ac:dyDescent="0.35">
      <c r="A101" s="188"/>
      <c r="B101" s="537" t="s">
        <v>407</v>
      </c>
      <c r="C101" s="537"/>
      <c r="D101" s="192"/>
      <c r="E101" s="192"/>
      <c r="F101" s="197"/>
      <c r="G101" s="301" t="s">
        <v>412</v>
      </c>
      <c r="H101" s="193"/>
      <c r="I101" s="193"/>
    </row>
    <row r="102" spans="1:9" ht="24" hidden="1" customHeight="1" x14ac:dyDescent="0.35">
      <c r="A102" s="188"/>
      <c r="B102" s="475" t="s">
        <v>395</v>
      </c>
      <c r="C102" s="475"/>
      <c r="D102" s="192"/>
      <c r="E102" s="192"/>
      <c r="F102" s="197"/>
      <c r="G102" s="301"/>
      <c r="H102" s="193"/>
      <c r="I102" s="193"/>
    </row>
    <row r="103" spans="1:9" ht="54.75" hidden="1" customHeight="1" x14ac:dyDescent="0.35">
      <c r="A103" s="188"/>
      <c r="B103" s="316" t="s">
        <v>269</v>
      </c>
      <c r="C103" s="316"/>
      <c r="D103" s="192"/>
      <c r="E103" s="192"/>
      <c r="F103" s="197"/>
      <c r="G103" s="301" t="s">
        <v>420</v>
      </c>
      <c r="H103" s="193"/>
      <c r="I103" s="193"/>
    </row>
    <row r="104" spans="1:9" ht="27" hidden="1" customHeight="1" x14ac:dyDescent="0.35">
      <c r="A104" s="188"/>
      <c r="B104" s="475" t="s">
        <v>395</v>
      </c>
      <c r="C104" s="475"/>
      <c r="D104" s="192"/>
      <c r="E104" s="192"/>
      <c r="F104" s="198"/>
      <c r="G104" s="303"/>
      <c r="H104" s="193"/>
      <c r="I104" s="193"/>
    </row>
    <row r="105" spans="1:9" ht="36.75" hidden="1" customHeight="1" x14ac:dyDescent="0.35">
      <c r="A105" s="188"/>
      <c r="B105" s="519" t="s">
        <v>329</v>
      </c>
      <c r="C105" s="519"/>
      <c r="D105" s="192"/>
      <c r="E105" s="192"/>
      <c r="F105" s="193"/>
      <c r="G105" s="301" t="s">
        <v>413</v>
      </c>
      <c r="H105" s="193"/>
      <c r="I105" s="193"/>
    </row>
    <row r="106" spans="1:9" ht="28.5" hidden="1" customHeight="1" x14ac:dyDescent="0.35">
      <c r="A106" s="188"/>
      <c r="B106" s="475" t="s">
        <v>395</v>
      </c>
      <c r="C106" s="475"/>
      <c r="D106" s="192"/>
      <c r="E106" s="192"/>
      <c r="F106" s="193"/>
      <c r="G106" s="301"/>
      <c r="H106" s="193"/>
      <c r="I106" s="193"/>
    </row>
    <row r="107" spans="1:9" ht="40.5" hidden="1" customHeight="1" x14ac:dyDescent="0.35">
      <c r="A107" s="188"/>
      <c r="B107" s="316" t="s">
        <v>330</v>
      </c>
      <c r="C107" s="316"/>
      <c r="D107" s="192"/>
      <c r="E107" s="192"/>
      <c r="F107" s="193"/>
      <c r="G107" s="301" t="s">
        <v>414</v>
      </c>
      <c r="H107" s="193"/>
      <c r="I107" s="193"/>
    </row>
    <row r="108" spans="1:9" ht="23.25" hidden="1" x14ac:dyDescent="0.35">
      <c r="A108" s="188"/>
      <c r="B108" s="475" t="s">
        <v>395</v>
      </c>
      <c r="C108" s="475"/>
      <c r="D108" s="192"/>
      <c r="E108" s="192"/>
      <c r="F108" s="193"/>
      <c r="G108" s="301"/>
      <c r="H108" s="193"/>
      <c r="I108" s="193"/>
    </row>
    <row r="109" spans="1:9" ht="35.25" hidden="1" customHeight="1" x14ac:dyDescent="0.35">
      <c r="A109" s="188"/>
      <c r="B109" s="316" t="s">
        <v>331</v>
      </c>
      <c r="C109" s="316"/>
      <c r="D109" s="192"/>
      <c r="E109" s="192"/>
      <c r="F109" s="193"/>
      <c r="G109" s="301" t="s">
        <v>415</v>
      </c>
      <c r="H109" s="193"/>
      <c r="I109" s="193"/>
    </row>
    <row r="110" spans="1:9" ht="25.5" hidden="1" customHeight="1" x14ac:dyDescent="0.35">
      <c r="A110" s="188"/>
      <c r="B110" s="475" t="s">
        <v>395</v>
      </c>
      <c r="C110" s="475"/>
      <c r="D110" s="192"/>
      <c r="E110" s="192"/>
      <c r="F110" s="193"/>
      <c r="G110" s="301"/>
      <c r="H110" s="193"/>
      <c r="I110" s="193"/>
    </row>
    <row r="111" spans="1:9" ht="34.5" hidden="1" customHeight="1" x14ac:dyDescent="0.35">
      <c r="A111" s="188"/>
      <c r="B111" s="316" t="s">
        <v>332</v>
      </c>
      <c r="C111" s="316"/>
      <c r="D111" s="192"/>
      <c r="E111" s="192"/>
      <c r="F111" s="193"/>
      <c r="G111" s="301" t="s">
        <v>416</v>
      </c>
      <c r="H111" s="193"/>
      <c r="I111" s="193"/>
    </row>
    <row r="112" spans="1:9" ht="21" hidden="1" customHeight="1" x14ac:dyDescent="0.35">
      <c r="A112" s="188"/>
      <c r="B112" s="475" t="s">
        <v>395</v>
      </c>
      <c r="C112" s="475"/>
      <c r="D112" s="192"/>
      <c r="E112" s="192"/>
      <c r="F112" s="193"/>
      <c r="G112" s="301"/>
      <c r="H112" s="193"/>
      <c r="I112" s="193"/>
    </row>
    <row r="113" spans="1:12" ht="30" hidden="1" customHeight="1" x14ac:dyDescent="0.35">
      <c r="A113" s="188"/>
      <c r="B113" s="316" t="s">
        <v>333</v>
      </c>
      <c r="C113" s="316"/>
      <c r="D113" s="192"/>
      <c r="E113" s="192"/>
      <c r="F113" s="193"/>
      <c r="G113" s="301" t="s">
        <v>417</v>
      </c>
      <c r="H113" s="193"/>
      <c r="I113" s="193"/>
    </row>
    <row r="114" spans="1:12" ht="23.25" hidden="1" x14ac:dyDescent="0.35">
      <c r="A114" s="188"/>
      <c r="B114" s="475" t="s">
        <v>395</v>
      </c>
      <c r="C114" s="475"/>
      <c r="D114" s="192"/>
      <c r="E114" s="192"/>
      <c r="F114" s="193"/>
      <c r="G114" s="301"/>
      <c r="H114" s="193"/>
      <c r="I114" s="193"/>
    </row>
    <row r="115" spans="1:12" ht="20.25" hidden="1" x14ac:dyDescent="0.3">
      <c r="A115" s="188"/>
      <c r="B115" s="278"/>
      <c r="C115" s="189"/>
      <c r="D115" s="189"/>
      <c r="E115" s="189"/>
      <c r="F115" s="189"/>
      <c r="G115" s="304"/>
    </row>
    <row r="116" spans="1:12" ht="23.25" hidden="1" x14ac:dyDescent="0.35">
      <c r="A116" s="70"/>
      <c r="B116" s="316" t="s">
        <v>418</v>
      </c>
      <c r="C116" s="316"/>
      <c r="D116" s="6"/>
      <c r="E116" s="6"/>
      <c r="F116" s="6"/>
      <c r="G116" s="301" t="s">
        <v>419</v>
      </c>
    </row>
    <row r="117" spans="1:12" ht="23.25" hidden="1" x14ac:dyDescent="0.35">
      <c r="A117" s="70"/>
      <c r="B117" s="475" t="s">
        <v>395</v>
      </c>
      <c r="C117" s="475"/>
      <c r="D117" s="6"/>
      <c r="E117" s="6"/>
      <c r="F117" s="6"/>
    </row>
    <row r="118" spans="1:12" hidden="1" x14ac:dyDescent="0.25">
      <c r="A118" s="70"/>
      <c r="B118" s="64"/>
      <c r="C118" s="6"/>
      <c r="D118" s="6"/>
      <c r="E118" s="6"/>
      <c r="F118" s="6"/>
    </row>
    <row r="120" spans="1:12" ht="15" customHeight="1" x14ac:dyDescent="0.25"/>
    <row r="121" spans="1:12" ht="42" customHeight="1" x14ac:dyDescent="0.4">
      <c r="B121" s="295" t="s">
        <v>268</v>
      </c>
      <c r="C121" s="191"/>
      <c r="D121" s="191"/>
      <c r="E121" s="192"/>
      <c r="F121" s="192"/>
      <c r="G121" s="301"/>
      <c r="H121" s="193"/>
      <c r="I121" s="193"/>
      <c r="J121" s="193"/>
      <c r="K121" s="193"/>
      <c r="L121" s="193"/>
    </row>
    <row r="122" spans="1:12" ht="33" customHeight="1" x14ac:dyDescent="0.35">
      <c r="B122" s="475" t="s">
        <v>270</v>
      </c>
      <c r="C122" s="475"/>
      <c r="D122" s="192"/>
      <c r="E122" s="192"/>
      <c r="F122" s="193"/>
      <c r="G122" s="302"/>
      <c r="H122" s="194" t="s">
        <v>408</v>
      </c>
      <c r="I122" s="192"/>
      <c r="J122" s="193"/>
      <c r="K122" s="193"/>
      <c r="L122" s="193"/>
    </row>
    <row r="123" spans="1:12" ht="23.25" x14ac:dyDescent="0.35">
      <c r="B123" s="195" t="s">
        <v>500</v>
      </c>
      <c r="C123" s="195"/>
      <c r="D123" s="196"/>
      <c r="E123" s="192"/>
      <c r="F123" s="193"/>
      <c r="G123" s="302"/>
      <c r="H123" s="192"/>
      <c r="I123" s="192"/>
      <c r="J123" s="193"/>
      <c r="K123" s="193"/>
      <c r="L123" s="193"/>
    </row>
    <row r="124" spans="1:12" ht="43.5" customHeight="1" x14ac:dyDescent="0.35">
      <c r="B124" s="316" t="s">
        <v>273</v>
      </c>
      <c r="C124" s="316"/>
      <c r="D124" s="192"/>
      <c r="E124" s="192"/>
      <c r="F124" s="197"/>
      <c r="G124" s="302"/>
      <c r="H124" s="195" t="s">
        <v>451</v>
      </c>
      <c r="I124" s="289"/>
      <c r="J124" s="193"/>
      <c r="K124" s="193"/>
      <c r="L124" s="193"/>
    </row>
    <row r="125" spans="1:12" ht="23.25" x14ac:dyDescent="0.35">
      <c r="B125" s="475" t="s">
        <v>500</v>
      </c>
      <c r="C125" s="475"/>
      <c r="D125" s="192"/>
      <c r="E125" s="192"/>
      <c r="F125" s="197"/>
      <c r="G125" s="302"/>
      <c r="H125" s="194"/>
      <c r="I125" s="289"/>
      <c r="J125" s="193"/>
      <c r="K125" s="193"/>
      <c r="L125" s="193"/>
    </row>
    <row r="126" spans="1:12" ht="36.75" customHeight="1" x14ac:dyDescent="0.35">
      <c r="B126" s="316" t="s">
        <v>271</v>
      </c>
      <c r="C126" s="316"/>
      <c r="D126" s="192"/>
      <c r="E126" s="192"/>
      <c r="F126" s="197"/>
      <c r="G126" s="302"/>
      <c r="H126" s="195" t="s">
        <v>410</v>
      </c>
      <c r="I126" s="289"/>
      <c r="J126" s="193"/>
      <c r="K126" s="193"/>
      <c r="L126" s="193"/>
    </row>
    <row r="127" spans="1:12" ht="23.25" x14ac:dyDescent="0.35">
      <c r="B127" s="475" t="s">
        <v>500</v>
      </c>
      <c r="C127" s="475"/>
      <c r="D127" s="192"/>
      <c r="E127" s="192"/>
      <c r="F127" s="197"/>
      <c r="G127" s="302"/>
      <c r="H127" s="194"/>
      <c r="I127" s="289"/>
      <c r="J127" s="193"/>
      <c r="K127" s="193"/>
      <c r="L127" s="193"/>
    </row>
    <row r="128" spans="1:12" ht="38.25" customHeight="1" x14ac:dyDescent="0.35">
      <c r="B128" s="316" t="s">
        <v>274</v>
      </c>
      <c r="C128" s="316"/>
      <c r="D128" s="316"/>
      <c r="E128" s="192"/>
      <c r="F128" s="197"/>
      <c r="G128" s="302"/>
      <c r="H128" s="195" t="s">
        <v>411</v>
      </c>
      <c r="I128" s="289"/>
      <c r="J128" s="193"/>
      <c r="K128" s="193"/>
      <c r="L128" s="193"/>
    </row>
    <row r="129" spans="2:12" ht="23.25" x14ac:dyDescent="0.35">
      <c r="B129" s="475" t="s">
        <v>500</v>
      </c>
      <c r="C129" s="475"/>
      <c r="D129" s="192"/>
      <c r="E129" s="192"/>
      <c r="F129" s="197"/>
      <c r="G129" s="302"/>
      <c r="H129" s="194"/>
      <c r="I129" s="289"/>
      <c r="J129" s="193"/>
      <c r="K129" s="193"/>
      <c r="L129" s="193"/>
    </row>
    <row r="130" spans="2:12" ht="36.75" customHeight="1" x14ac:dyDescent="0.35">
      <c r="B130" s="316" t="s">
        <v>407</v>
      </c>
      <c r="C130" s="316"/>
      <c r="D130" s="192"/>
      <c r="E130" s="192"/>
      <c r="F130" s="197"/>
      <c r="G130" s="302"/>
      <c r="H130" s="195" t="s">
        <v>412</v>
      </c>
      <c r="I130" s="289"/>
      <c r="J130" s="193"/>
      <c r="K130" s="193"/>
      <c r="L130" s="193"/>
    </row>
    <row r="131" spans="2:12" ht="33" customHeight="1" x14ac:dyDescent="0.35">
      <c r="B131" s="475" t="s">
        <v>500</v>
      </c>
      <c r="C131" s="475"/>
      <c r="D131" s="192"/>
      <c r="E131" s="192"/>
      <c r="F131" s="197"/>
      <c r="G131" s="302"/>
      <c r="H131" s="194"/>
      <c r="I131" s="289"/>
      <c r="J131" s="193"/>
      <c r="K131" s="193"/>
      <c r="L131" s="193"/>
    </row>
    <row r="132" spans="2:12" ht="88.5" customHeight="1" x14ac:dyDescent="0.35">
      <c r="B132" s="316" t="s">
        <v>269</v>
      </c>
      <c r="C132" s="316"/>
      <c r="D132" s="192"/>
      <c r="E132" s="192"/>
      <c r="F132" s="197"/>
      <c r="G132" s="302"/>
      <c r="H132" s="195" t="s">
        <v>420</v>
      </c>
      <c r="I132" s="195"/>
      <c r="J132" s="193"/>
      <c r="K132" s="193"/>
      <c r="L132" s="193"/>
    </row>
    <row r="133" spans="2:12" ht="23.25" x14ac:dyDescent="0.35">
      <c r="B133" s="475" t="s">
        <v>500</v>
      </c>
      <c r="C133" s="475"/>
      <c r="D133" s="192"/>
      <c r="E133" s="192"/>
      <c r="F133" s="198"/>
      <c r="G133" s="303"/>
      <c r="H133" s="192"/>
      <c r="I133" s="192"/>
      <c r="J133" s="193"/>
      <c r="K133" s="193"/>
      <c r="L133" s="193"/>
    </row>
    <row r="134" spans="2:12" ht="42" customHeight="1" x14ac:dyDescent="0.35">
      <c r="B134" s="519" t="s">
        <v>458</v>
      </c>
      <c r="C134" s="519"/>
      <c r="D134" s="192"/>
      <c r="E134" s="192"/>
      <c r="F134" s="193"/>
      <c r="G134" s="302"/>
      <c r="H134" s="195" t="s">
        <v>457</v>
      </c>
      <c r="I134" s="192"/>
      <c r="J134" s="193"/>
      <c r="K134" s="193"/>
      <c r="L134" s="193"/>
    </row>
    <row r="135" spans="2:12" ht="23.25" x14ac:dyDescent="0.35">
      <c r="B135" s="475" t="s">
        <v>500</v>
      </c>
      <c r="C135" s="475"/>
      <c r="D135" s="192"/>
      <c r="E135" s="192"/>
      <c r="F135" s="193"/>
      <c r="G135" s="302"/>
      <c r="H135" s="192"/>
      <c r="I135" s="192"/>
      <c r="J135" s="193"/>
      <c r="K135" s="193"/>
      <c r="L135" s="193"/>
    </row>
    <row r="136" spans="2:12" ht="40.5" customHeight="1" x14ac:dyDescent="0.35">
      <c r="B136" s="316" t="s">
        <v>330</v>
      </c>
      <c r="C136" s="316"/>
      <c r="D136" s="192"/>
      <c r="E136" s="192"/>
      <c r="F136" s="193"/>
      <c r="G136" s="302"/>
      <c r="H136" s="195" t="s">
        <v>414</v>
      </c>
      <c r="I136" s="192"/>
      <c r="J136" s="193"/>
      <c r="K136" s="193"/>
      <c r="L136" s="193"/>
    </row>
    <row r="137" spans="2:12" ht="23.25" x14ac:dyDescent="0.35">
      <c r="B137" s="475" t="s">
        <v>500</v>
      </c>
      <c r="C137" s="475"/>
      <c r="D137" s="192"/>
      <c r="E137" s="192"/>
      <c r="F137" s="193"/>
      <c r="G137" s="302"/>
      <c r="H137" s="192"/>
      <c r="I137" s="192"/>
      <c r="J137" s="193"/>
      <c r="K137" s="193"/>
      <c r="L137" s="193"/>
    </row>
    <row r="138" spans="2:12" ht="39.75" customHeight="1" x14ac:dyDescent="0.35">
      <c r="B138" s="316" t="s">
        <v>331</v>
      </c>
      <c r="C138" s="316"/>
      <c r="D138" s="192"/>
      <c r="E138" s="192"/>
      <c r="F138" s="193"/>
      <c r="G138" s="302"/>
      <c r="H138" s="195" t="s">
        <v>415</v>
      </c>
      <c r="I138" s="192"/>
      <c r="J138" s="193"/>
      <c r="K138" s="193"/>
      <c r="L138" s="193"/>
    </row>
    <row r="139" spans="2:12" ht="23.25" x14ac:dyDescent="0.35">
      <c r="B139" s="475" t="s">
        <v>500</v>
      </c>
      <c r="C139" s="475"/>
      <c r="D139" s="192"/>
      <c r="E139" s="192"/>
      <c r="F139" s="193"/>
      <c r="G139" s="302"/>
      <c r="H139" s="192"/>
      <c r="I139" s="192"/>
      <c r="J139" s="193"/>
      <c r="K139" s="193"/>
      <c r="L139" s="193"/>
    </row>
    <row r="140" spans="2:12" ht="39.75" customHeight="1" x14ac:dyDescent="0.35">
      <c r="B140" s="316" t="s">
        <v>332</v>
      </c>
      <c r="C140" s="316"/>
      <c r="D140" s="192"/>
      <c r="E140" s="192"/>
      <c r="F140" s="193"/>
      <c r="G140" s="302"/>
      <c r="H140" s="195" t="s">
        <v>416</v>
      </c>
      <c r="I140" s="192"/>
      <c r="J140" s="193"/>
      <c r="K140" s="193"/>
      <c r="L140" s="193"/>
    </row>
    <row r="141" spans="2:12" ht="23.25" x14ac:dyDescent="0.35">
      <c r="B141" s="475" t="s">
        <v>500</v>
      </c>
      <c r="C141" s="475"/>
      <c r="D141" s="192"/>
      <c r="E141" s="192"/>
      <c r="F141" s="193"/>
      <c r="G141" s="302"/>
      <c r="H141" s="192"/>
      <c r="I141" s="192"/>
      <c r="J141" s="193"/>
      <c r="K141" s="193"/>
      <c r="L141" s="193"/>
    </row>
    <row r="142" spans="2:12" ht="36" customHeight="1" x14ac:dyDescent="0.35">
      <c r="B142" s="316" t="s">
        <v>333</v>
      </c>
      <c r="C142" s="316"/>
      <c r="D142" s="192"/>
      <c r="E142" s="192"/>
      <c r="F142" s="193"/>
      <c r="G142" s="302"/>
      <c r="H142" s="195" t="s">
        <v>417</v>
      </c>
      <c r="I142" s="192"/>
      <c r="J142" s="193"/>
      <c r="K142" s="193"/>
      <c r="L142" s="193"/>
    </row>
    <row r="143" spans="2:12" ht="23.25" x14ac:dyDescent="0.35">
      <c r="B143" s="475" t="s">
        <v>500</v>
      </c>
      <c r="C143" s="475"/>
      <c r="D143" s="192"/>
      <c r="E143" s="192"/>
      <c r="F143" s="193"/>
      <c r="G143" s="302"/>
      <c r="H143" s="192"/>
      <c r="I143" s="192"/>
      <c r="J143" s="193"/>
      <c r="K143" s="193"/>
      <c r="L143" s="193"/>
    </row>
    <row r="144" spans="2:12" ht="18.75" customHeight="1" x14ac:dyDescent="0.35">
      <c r="B144" s="189"/>
      <c r="C144" s="189"/>
      <c r="D144" s="189"/>
      <c r="E144" s="189"/>
      <c r="F144" s="189"/>
      <c r="G144" s="304"/>
      <c r="H144" s="290"/>
      <c r="I144" s="290"/>
      <c r="L144"/>
    </row>
    <row r="145" spans="2:12" ht="23.25" x14ac:dyDescent="0.35">
      <c r="B145" s="316" t="s">
        <v>418</v>
      </c>
      <c r="C145" s="316"/>
      <c r="D145" s="6"/>
      <c r="E145" s="6"/>
      <c r="F145" s="6"/>
      <c r="H145" s="192" t="s">
        <v>419</v>
      </c>
      <c r="L145"/>
    </row>
    <row r="146" spans="2:12" ht="23.25" x14ac:dyDescent="0.35">
      <c r="B146" s="475" t="s">
        <v>500</v>
      </c>
      <c r="C146" s="475"/>
      <c r="D146" s="6"/>
      <c r="E146" s="6"/>
      <c r="F146" s="6"/>
      <c r="L146"/>
    </row>
    <row r="147" spans="2:12" x14ac:dyDescent="0.25">
      <c r="B147" s="6"/>
      <c r="C147" s="6"/>
      <c r="D147" s="6"/>
      <c r="E147" s="6"/>
      <c r="F147" s="6"/>
      <c r="L147"/>
    </row>
  </sheetData>
  <autoFilter ref="A8:K90">
    <filterColumn colId="6" showButton="0"/>
    <filterColumn colId="7" showButton="0"/>
    <filterColumn colId="8" showButton="0"/>
    <filterColumn colId="9" showButton="0"/>
  </autoFilter>
  <mergeCells count="183">
    <mergeCell ref="B139:C139"/>
    <mergeCell ref="B140:C140"/>
    <mergeCell ref="B141:C141"/>
    <mergeCell ref="B142:C142"/>
    <mergeCell ref="B143:C143"/>
    <mergeCell ref="B145:C145"/>
    <mergeCell ref="B146:C146"/>
    <mergeCell ref="B130:C130"/>
    <mergeCell ref="B131:C131"/>
    <mergeCell ref="B132:C132"/>
    <mergeCell ref="B133:C133"/>
    <mergeCell ref="B134:C134"/>
    <mergeCell ref="B135:C135"/>
    <mergeCell ref="B136:C136"/>
    <mergeCell ref="B137:C137"/>
    <mergeCell ref="B138:C138"/>
    <mergeCell ref="B122:C122"/>
    <mergeCell ref="B124:C124"/>
    <mergeCell ref="B125:C125"/>
    <mergeCell ref="B126:C126"/>
    <mergeCell ref="B127:C127"/>
    <mergeCell ref="B128:D128"/>
    <mergeCell ref="B129:C129"/>
    <mergeCell ref="J80:J81"/>
    <mergeCell ref="A84:A85"/>
    <mergeCell ref="F84:F85"/>
    <mergeCell ref="H84:H85"/>
    <mergeCell ref="I84:I85"/>
    <mergeCell ref="J84:J85"/>
    <mergeCell ref="A80:A81"/>
    <mergeCell ref="B80:B81"/>
    <mergeCell ref="B99:D99"/>
    <mergeCell ref="B95:C95"/>
    <mergeCell ref="B96:C96"/>
    <mergeCell ref="B104:C104"/>
    <mergeCell ref="B97:C97"/>
    <mergeCell ref="B98:C98"/>
    <mergeCell ref="B100:C100"/>
    <mergeCell ref="B101:C101"/>
    <mergeCell ref="B102:C102"/>
    <mergeCell ref="I69:I70"/>
    <mergeCell ref="J66:J67"/>
    <mergeCell ref="H63:H64"/>
    <mergeCell ref="K84:K85"/>
    <mergeCell ref="E84:E85"/>
    <mergeCell ref="D84:D85"/>
    <mergeCell ref="B84:B85"/>
    <mergeCell ref="C84:C85"/>
    <mergeCell ref="G66:G67"/>
    <mergeCell ref="H77:H78"/>
    <mergeCell ref="D69:D70"/>
    <mergeCell ref="J69:J70"/>
    <mergeCell ref="K69:K70"/>
    <mergeCell ref="H69:H70"/>
    <mergeCell ref="I77:I78"/>
    <mergeCell ref="C80:C81"/>
    <mergeCell ref="D80:D81"/>
    <mergeCell ref="E80:E81"/>
    <mergeCell ref="F80:F81"/>
    <mergeCell ref="G80:G81"/>
    <mergeCell ref="A48:A50"/>
    <mergeCell ref="B48:B50"/>
    <mergeCell ref="C48:C50"/>
    <mergeCell ref="D48:D50"/>
    <mergeCell ref="E48:E50"/>
    <mergeCell ref="F60:F61"/>
    <mergeCell ref="G60:G61"/>
    <mergeCell ref="A69:A70"/>
    <mergeCell ref="B69:B70"/>
    <mergeCell ref="G63:G64"/>
    <mergeCell ref="K60:K61"/>
    <mergeCell ref="I63:I64"/>
    <mergeCell ref="H48:H50"/>
    <mergeCell ref="I48:I50"/>
    <mergeCell ref="J48:J50"/>
    <mergeCell ref="K48:K50"/>
    <mergeCell ref="F48:F50"/>
    <mergeCell ref="G48:G50"/>
    <mergeCell ref="A77:A78"/>
    <mergeCell ref="B77:B78"/>
    <mergeCell ref="C77:C78"/>
    <mergeCell ref="D77:D78"/>
    <mergeCell ref="E77:E78"/>
    <mergeCell ref="F77:F78"/>
    <mergeCell ref="G77:G78"/>
    <mergeCell ref="I80:I81"/>
    <mergeCell ref="K80:K81"/>
    <mergeCell ref="A52:A53"/>
    <mergeCell ref="B52:B53"/>
    <mergeCell ref="C52:C53"/>
    <mergeCell ref="A74:M74"/>
    <mergeCell ref="K63:K64"/>
    <mergeCell ref="K66:K67"/>
    <mergeCell ref="H60:H61"/>
    <mergeCell ref="I60:I61"/>
    <mergeCell ref="J60:J61"/>
    <mergeCell ref="A63:A64"/>
    <mergeCell ref="C63:C64"/>
    <mergeCell ref="D63:D64"/>
    <mergeCell ref="H66:H67"/>
    <mergeCell ref="D52:D53"/>
    <mergeCell ref="B63:B64"/>
    <mergeCell ref="E63:E64"/>
    <mergeCell ref="A57:A58"/>
    <mergeCell ref="E57:E58"/>
    <mergeCell ref="F57:F58"/>
    <mergeCell ref="A60:A61"/>
    <mergeCell ref="B60:B61"/>
    <mergeCell ref="C60:C61"/>
    <mergeCell ref="D60:D61"/>
    <mergeCell ref="E60:E61"/>
    <mergeCell ref="H19:H21"/>
    <mergeCell ref="I19:I21"/>
    <mergeCell ref="B114:C114"/>
    <mergeCell ref="B107:C107"/>
    <mergeCell ref="B109:C109"/>
    <mergeCell ref="B111:C111"/>
    <mergeCell ref="B113:C113"/>
    <mergeCell ref="B105:C105"/>
    <mergeCell ref="B106:C106"/>
    <mergeCell ref="B108:C108"/>
    <mergeCell ref="B110:C110"/>
    <mergeCell ref="B112:C112"/>
    <mergeCell ref="B103:C103"/>
    <mergeCell ref="B75:M75"/>
    <mergeCell ref="A54:M54"/>
    <mergeCell ref="B57:B58"/>
    <mergeCell ref="C57:C58"/>
    <mergeCell ref="D57:D58"/>
    <mergeCell ref="G57:G58"/>
    <mergeCell ref="H57:H58"/>
    <mergeCell ref="I57:I58"/>
    <mergeCell ref="J57:J58"/>
    <mergeCell ref="F52:F53"/>
    <mergeCell ref="K57:K58"/>
    <mergeCell ref="J63:J64"/>
    <mergeCell ref="F63:F64"/>
    <mergeCell ref="H80:H81"/>
    <mergeCell ref="J77:J78"/>
    <mergeCell ref="K77:K78"/>
    <mergeCell ref="A5:M5"/>
    <mergeCell ref="A6:M6"/>
    <mergeCell ref="L8:M9"/>
    <mergeCell ref="A8:A10"/>
    <mergeCell ref="B8:B10"/>
    <mergeCell ref="C8:C10"/>
    <mergeCell ref="D8:D10"/>
    <mergeCell ref="E8:E10"/>
    <mergeCell ref="F8:F10"/>
    <mergeCell ref="H8:K9"/>
    <mergeCell ref="A13:M13"/>
    <mergeCell ref="B14:M14"/>
    <mergeCell ref="A19:A21"/>
    <mergeCell ref="B19:B21"/>
    <mergeCell ref="C19:C21"/>
    <mergeCell ref="D19:D21"/>
    <mergeCell ref="E19:E21"/>
    <mergeCell ref="F19:F21"/>
    <mergeCell ref="G19:G21"/>
    <mergeCell ref="J19:J21"/>
    <mergeCell ref="K19:K21"/>
    <mergeCell ref="B116:C116"/>
    <mergeCell ref="B117:C117"/>
    <mergeCell ref="G8:G10"/>
    <mergeCell ref="G84:G85"/>
    <mergeCell ref="A12:M12"/>
    <mergeCell ref="B15:M15"/>
    <mergeCell ref="A73:M73"/>
    <mergeCell ref="B76:M76"/>
    <mergeCell ref="A66:A67"/>
    <mergeCell ref="B66:B67"/>
    <mergeCell ref="C66:C67"/>
    <mergeCell ref="D66:D67"/>
    <mergeCell ref="E66:E67"/>
    <mergeCell ref="F66:F67"/>
    <mergeCell ref="G52:G53"/>
    <mergeCell ref="E69:E70"/>
    <mergeCell ref="F69:F70"/>
    <mergeCell ref="E52:E53"/>
    <mergeCell ref="B93:C93"/>
    <mergeCell ref="C69:C70"/>
    <mergeCell ref="I66:I67"/>
    <mergeCell ref="G69:G70"/>
  </mergeCells>
  <printOptions horizontalCentered="1" verticalCentered="1"/>
  <pageMargins left="0" right="0" top="0" bottom="0" header="0" footer="0"/>
  <pageSetup paperSize="9"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opLeftCell="A4" zoomScale="80" zoomScaleNormal="80" workbookViewId="0">
      <selection activeCell="A27" sqref="A27:I38"/>
    </sheetView>
  </sheetViews>
  <sheetFormatPr defaultColWidth="8.85546875" defaultRowHeight="15.75" x14ac:dyDescent="0.25"/>
  <cols>
    <col min="1" max="1" width="42.5703125" style="10" customWidth="1"/>
    <col min="2" max="2" width="18.5703125" style="10" customWidth="1"/>
    <col min="3" max="3" width="11.28515625" style="10" customWidth="1"/>
    <col min="4" max="4" width="11.5703125" style="24" customWidth="1"/>
    <col min="5" max="6" width="11.28515625" style="24" customWidth="1"/>
    <col min="7" max="7" width="11.140625" style="24" customWidth="1"/>
    <col min="8" max="8" width="10.5703125" style="24" customWidth="1"/>
    <col min="9" max="9" width="11" style="9" customWidth="1"/>
    <col min="10" max="10" width="8.85546875" style="9"/>
    <col min="11" max="11" width="11.5703125" style="9" bestFit="1" customWidth="1"/>
    <col min="12" max="12" width="26.85546875" style="9" customWidth="1"/>
    <col min="13" max="16384" width="8.85546875" style="9"/>
  </cols>
  <sheetData>
    <row r="1" spans="1:9" x14ac:dyDescent="0.25">
      <c r="A1" s="320" t="s">
        <v>183</v>
      </c>
      <c r="B1" s="321"/>
      <c r="C1" s="321"/>
      <c r="D1" s="321"/>
      <c r="E1" s="321"/>
      <c r="F1" s="321"/>
      <c r="G1" s="321"/>
      <c r="H1" s="321"/>
      <c r="I1" s="79"/>
    </row>
    <row r="2" spans="1:9" x14ac:dyDescent="0.25">
      <c r="A2" s="320" t="s">
        <v>182</v>
      </c>
      <c r="B2" s="320"/>
      <c r="C2" s="320"/>
      <c r="D2" s="320"/>
      <c r="E2" s="320"/>
      <c r="F2" s="320"/>
      <c r="G2" s="320"/>
      <c r="H2" s="320"/>
      <c r="I2" s="320"/>
    </row>
    <row r="3" spans="1:9" customFormat="1" x14ac:dyDescent="0.25">
      <c r="A3" s="320" t="s">
        <v>208</v>
      </c>
      <c r="B3" s="320"/>
      <c r="C3" s="320"/>
      <c r="D3" s="320"/>
      <c r="E3" s="320"/>
      <c r="F3" s="320"/>
      <c r="G3" s="320"/>
      <c r="H3" s="320"/>
      <c r="I3" s="320"/>
    </row>
    <row r="4" spans="1:9" x14ac:dyDescent="0.25">
      <c r="A4" s="77"/>
      <c r="B4" s="78"/>
      <c r="C4" s="78"/>
      <c r="D4" s="78"/>
      <c r="E4" s="78"/>
      <c r="F4" s="78"/>
      <c r="G4" s="78"/>
      <c r="H4" s="78"/>
    </row>
    <row r="5" spans="1:9" ht="31.5" customHeight="1" x14ac:dyDescent="0.25">
      <c r="A5" s="150" t="s">
        <v>17</v>
      </c>
      <c r="B5" s="324" t="s">
        <v>303</v>
      </c>
      <c r="C5" s="324"/>
      <c r="D5" s="324"/>
      <c r="E5" s="324"/>
      <c r="F5" s="324"/>
      <c r="G5" s="324"/>
      <c r="H5" s="324"/>
      <c r="I5" s="324"/>
    </row>
    <row r="6" spans="1:9" ht="35.25" customHeight="1" x14ac:dyDescent="0.25">
      <c r="A6" s="150" t="s">
        <v>18</v>
      </c>
      <c r="B6" s="324" t="s">
        <v>214</v>
      </c>
      <c r="C6" s="324"/>
      <c r="D6" s="324"/>
      <c r="E6" s="324"/>
      <c r="F6" s="324"/>
      <c r="G6" s="324"/>
      <c r="H6" s="324"/>
      <c r="I6" s="324"/>
    </row>
    <row r="7" spans="1:9" ht="84" customHeight="1" x14ac:dyDescent="0.25">
      <c r="A7" s="149" t="s">
        <v>238</v>
      </c>
      <c r="B7" s="328" t="s">
        <v>281</v>
      </c>
      <c r="C7" s="329"/>
      <c r="D7" s="329"/>
      <c r="E7" s="329"/>
      <c r="F7" s="329"/>
      <c r="G7" s="329"/>
      <c r="H7" s="329"/>
      <c r="I7" s="330"/>
    </row>
    <row r="8" spans="1:9" x14ac:dyDescent="0.25">
      <c r="A8" s="322" t="s">
        <v>26</v>
      </c>
      <c r="B8" s="325" t="s">
        <v>100</v>
      </c>
      <c r="C8" s="326"/>
      <c r="D8" s="326"/>
      <c r="E8" s="326"/>
      <c r="F8" s="326"/>
      <c r="G8" s="326"/>
      <c r="H8" s="326"/>
      <c r="I8" s="327"/>
    </row>
    <row r="9" spans="1:9" ht="16.5" customHeight="1" x14ac:dyDescent="0.25">
      <c r="A9" s="323"/>
      <c r="B9" s="328" t="s">
        <v>101</v>
      </c>
      <c r="C9" s="329"/>
      <c r="D9" s="329"/>
      <c r="E9" s="329"/>
      <c r="F9" s="329"/>
      <c r="G9" s="329"/>
      <c r="H9" s="329"/>
      <c r="I9" s="330"/>
    </row>
    <row r="10" spans="1:9" ht="33.75" customHeight="1" x14ac:dyDescent="0.25">
      <c r="A10" s="150" t="s">
        <v>19</v>
      </c>
      <c r="B10" s="338" t="s">
        <v>326</v>
      </c>
      <c r="C10" s="338"/>
      <c r="D10" s="338"/>
      <c r="E10" s="338"/>
      <c r="F10" s="338"/>
      <c r="G10" s="338"/>
      <c r="H10" s="338"/>
      <c r="I10" s="338"/>
    </row>
    <row r="11" spans="1:9" ht="33" customHeight="1" x14ac:dyDescent="0.25">
      <c r="A11" s="150" t="s">
        <v>20</v>
      </c>
      <c r="B11" s="324" t="s">
        <v>279</v>
      </c>
      <c r="C11" s="324"/>
      <c r="D11" s="324"/>
      <c r="E11" s="324"/>
      <c r="F11" s="324"/>
      <c r="G11" s="324"/>
      <c r="H11" s="324"/>
      <c r="I11" s="324"/>
    </row>
    <row r="12" spans="1:9" ht="47.25" customHeight="1" x14ac:dyDescent="0.25">
      <c r="A12" s="150" t="s">
        <v>21</v>
      </c>
      <c r="B12" s="339" t="s">
        <v>278</v>
      </c>
      <c r="C12" s="339"/>
      <c r="D12" s="339"/>
      <c r="E12" s="339"/>
      <c r="F12" s="339"/>
      <c r="G12" s="339"/>
      <c r="H12" s="339"/>
      <c r="I12" s="339"/>
    </row>
    <row r="13" spans="1:9" ht="49.5" customHeight="1" x14ac:dyDescent="0.25">
      <c r="A13" s="148" t="s">
        <v>22</v>
      </c>
      <c r="B13" s="332" t="s">
        <v>280</v>
      </c>
      <c r="C13" s="333"/>
      <c r="D13" s="333"/>
      <c r="E13" s="333"/>
      <c r="F13" s="333"/>
      <c r="G13" s="333"/>
      <c r="H13" s="333"/>
      <c r="I13" s="334"/>
    </row>
    <row r="14" spans="1:9" ht="36.6" customHeight="1" x14ac:dyDescent="0.25">
      <c r="A14" s="151" t="s">
        <v>23</v>
      </c>
      <c r="B14" s="331" t="s">
        <v>179</v>
      </c>
      <c r="C14" s="331"/>
      <c r="D14" s="331"/>
      <c r="E14" s="331"/>
      <c r="F14" s="331"/>
      <c r="G14" s="331"/>
      <c r="H14" s="331"/>
      <c r="I14" s="331"/>
    </row>
    <row r="15" spans="1:9" ht="36.6" customHeight="1" x14ac:dyDescent="0.25">
      <c r="A15" s="223" t="s">
        <v>372</v>
      </c>
      <c r="B15" s="224" t="s">
        <v>214</v>
      </c>
      <c r="C15" s="225"/>
      <c r="D15" s="225"/>
      <c r="E15" s="225"/>
      <c r="F15" s="225"/>
      <c r="G15" s="225"/>
      <c r="H15" s="225"/>
      <c r="I15" s="226"/>
    </row>
    <row r="16" spans="1:9" x14ac:dyDescent="0.25">
      <c r="A16" s="336" t="s">
        <v>239</v>
      </c>
      <c r="B16" s="342" t="s">
        <v>180</v>
      </c>
      <c r="C16" s="343"/>
      <c r="D16" s="343"/>
      <c r="E16" s="76">
        <f>C19</f>
        <v>61951.05</v>
      </c>
      <c r="F16" s="343" t="s">
        <v>181</v>
      </c>
      <c r="G16" s="343"/>
      <c r="H16" s="343"/>
      <c r="I16" s="344"/>
    </row>
    <row r="17" spans="1:9" ht="31.5" x14ac:dyDescent="0.25">
      <c r="A17" s="337"/>
      <c r="B17" s="123" t="s">
        <v>240</v>
      </c>
      <c r="C17" s="12" t="s">
        <v>25</v>
      </c>
      <c r="D17" s="23" t="s">
        <v>51</v>
      </c>
      <c r="E17" s="136" t="s">
        <v>56</v>
      </c>
      <c r="F17" s="136" t="s">
        <v>52</v>
      </c>
      <c r="G17" s="136" t="s">
        <v>53</v>
      </c>
      <c r="H17" s="23" t="s">
        <v>54</v>
      </c>
      <c r="I17" s="73" t="s">
        <v>55</v>
      </c>
    </row>
    <row r="18" spans="1:9" ht="30" x14ac:dyDescent="0.25">
      <c r="A18" s="323"/>
      <c r="B18" s="122" t="s">
        <v>215</v>
      </c>
      <c r="C18" s="74">
        <f>SUM(D18:I18)</f>
        <v>61951.05</v>
      </c>
      <c r="D18" s="125">
        <f>'таблица 4 '!I10</f>
        <v>5799.7499999999991</v>
      </c>
      <c r="E18" s="137">
        <f>'таблица 4 '!J10</f>
        <v>13248.6</v>
      </c>
      <c r="F18" s="137">
        <f>'таблица 4 '!K10</f>
        <v>14604.6</v>
      </c>
      <c r="G18" s="138">
        <f>'таблица 4 '!L10</f>
        <v>9868.4</v>
      </c>
      <c r="H18" s="124">
        <f>'таблица 4 '!M10</f>
        <v>9649.4</v>
      </c>
      <c r="I18" s="124">
        <f>'таблица 4 '!N10</f>
        <v>8780.2999999999993</v>
      </c>
    </row>
    <row r="19" spans="1:9" ht="45" x14ac:dyDescent="0.25">
      <c r="A19" s="323"/>
      <c r="B19" s="122" t="s">
        <v>216</v>
      </c>
      <c r="C19" s="74">
        <f>SUM(D19:I19)</f>
        <v>61951.05</v>
      </c>
      <c r="D19" s="75">
        <f>'таблица 4 '!I11</f>
        <v>5799.7499999999991</v>
      </c>
      <c r="E19" s="139">
        <f>'таблица 4 '!J11</f>
        <v>13248.6</v>
      </c>
      <c r="F19" s="139">
        <f>'таблица 4 '!K11</f>
        <v>14604.6</v>
      </c>
      <c r="G19" s="139">
        <f>'таблица 4 '!L11</f>
        <v>9868.4</v>
      </c>
      <c r="H19" s="75">
        <f>'таблица 4 '!M11</f>
        <v>9649.4</v>
      </c>
      <c r="I19" s="75">
        <f>'таблица 4 '!N11</f>
        <v>8780.2999999999993</v>
      </c>
    </row>
    <row r="20" spans="1:9" ht="30" x14ac:dyDescent="0.25">
      <c r="A20" s="323"/>
      <c r="B20" s="122" t="s">
        <v>217</v>
      </c>
      <c r="C20" s="74">
        <f>SUM(D20:I20)</f>
        <v>61951.05</v>
      </c>
      <c r="D20" s="75">
        <f>'таблица 4 '!I12</f>
        <v>5799.7499999999991</v>
      </c>
      <c r="E20" s="139">
        <f>'таблица 4 '!J12</f>
        <v>13248.6</v>
      </c>
      <c r="F20" s="139">
        <f>'таблица 4 '!K12</f>
        <v>14604.6</v>
      </c>
      <c r="G20" s="139">
        <f>'таблица 4 '!L12</f>
        <v>9868.4</v>
      </c>
      <c r="H20" s="75">
        <f>'таблица 4 '!M12</f>
        <v>9649.4</v>
      </c>
      <c r="I20" s="75">
        <f>'таблица 4 '!N12</f>
        <v>8780.2999999999993</v>
      </c>
    </row>
    <row r="21" spans="1:9" ht="30" x14ac:dyDescent="0.25">
      <c r="A21" s="323"/>
      <c r="B21" s="122" t="s">
        <v>390</v>
      </c>
      <c r="C21" s="74">
        <f t="shared" ref="C21" si="0">SUM(D21:I21)</f>
        <v>0</v>
      </c>
      <c r="D21" s="75">
        <f>'таблица 4 '!I13</f>
        <v>0</v>
      </c>
      <c r="E21" s="75">
        <f>'таблица 4 '!J13</f>
        <v>0</v>
      </c>
      <c r="F21" s="75">
        <f>'таблица 4 '!K13</f>
        <v>0</v>
      </c>
      <c r="G21" s="75">
        <f>'таблица 4 '!L13</f>
        <v>0</v>
      </c>
      <c r="H21" s="75">
        <f>'таблица 4 '!M13</f>
        <v>0</v>
      </c>
      <c r="I21" s="75">
        <f>'таблица 4 '!N13</f>
        <v>0</v>
      </c>
    </row>
    <row r="22" spans="1:9" ht="51.75" customHeight="1" x14ac:dyDescent="0.25">
      <c r="A22" s="221" t="s">
        <v>373</v>
      </c>
      <c r="B22" s="345" t="s">
        <v>214</v>
      </c>
      <c r="C22" s="346"/>
      <c r="D22" s="346"/>
      <c r="E22" s="346"/>
      <c r="F22" s="346"/>
      <c r="G22" s="346"/>
      <c r="H22" s="346"/>
      <c r="I22" s="347"/>
    </row>
    <row r="23" spans="1:9" ht="129.75" customHeight="1" x14ac:dyDescent="0.25">
      <c r="A23" s="147" t="s">
        <v>24</v>
      </c>
      <c r="B23" s="341" t="s">
        <v>282</v>
      </c>
      <c r="C23" s="341"/>
      <c r="D23" s="341"/>
      <c r="E23" s="341"/>
      <c r="F23" s="341"/>
      <c r="G23" s="341"/>
      <c r="H23" s="341"/>
      <c r="I23" s="341"/>
    </row>
    <row r="25" spans="1:9" ht="18.75" x14ac:dyDescent="0.25">
      <c r="A25" s="340" t="s">
        <v>191</v>
      </c>
      <c r="B25" s="340"/>
      <c r="C25" s="340"/>
      <c r="D25" s="340"/>
      <c r="E25" s="340"/>
      <c r="F25" s="340"/>
      <c r="G25" s="340"/>
      <c r="H25" s="340"/>
      <c r="I25" s="340"/>
    </row>
    <row r="27" spans="1:9" ht="15.75" customHeight="1" x14ac:dyDescent="0.25">
      <c r="A27" s="335" t="s">
        <v>283</v>
      </c>
      <c r="B27" s="335"/>
      <c r="C27" s="335"/>
      <c r="D27" s="335"/>
      <c r="E27" s="335"/>
      <c r="F27" s="335"/>
      <c r="G27" s="335"/>
      <c r="H27" s="335"/>
      <c r="I27" s="335"/>
    </row>
    <row r="28" spans="1:9" x14ac:dyDescent="0.25">
      <c r="A28" s="335"/>
      <c r="B28" s="335"/>
      <c r="C28" s="335"/>
      <c r="D28" s="335"/>
      <c r="E28" s="335"/>
      <c r="F28" s="335"/>
      <c r="G28" s="335"/>
      <c r="H28" s="335"/>
      <c r="I28" s="335"/>
    </row>
    <row r="29" spans="1:9" x14ac:dyDescent="0.25">
      <c r="A29" s="335"/>
      <c r="B29" s="335"/>
      <c r="C29" s="335"/>
      <c r="D29" s="335"/>
      <c r="E29" s="335"/>
      <c r="F29" s="335"/>
      <c r="G29" s="335"/>
      <c r="H29" s="335"/>
      <c r="I29" s="335"/>
    </row>
    <row r="30" spans="1:9" x14ac:dyDescent="0.25">
      <c r="A30" s="335"/>
      <c r="B30" s="335"/>
      <c r="C30" s="335"/>
      <c r="D30" s="335"/>
      <c r="E30" s="335"/>
      <c r="F30" s="335"/>
      <c r="G30" s="335"/>
      <c r="H30" s="335"/>
      <c r="I30" s="335"/>
    </row>
    <row r="31" spans="1:9" x14ac:dyDescent="0.25">
      <c r="A31" s="335"/>
      <c r="B31" s="335"/>
      <c r="C31" s="335"/>
      <c r="D31" s="335"/>
      <c r="E31" s="335"/>
      <c r="F31" s="335"/>
      <c r="G31" s="335"/>
      <c r="H31" s="335"/>
      <c r="I31" s="335"/>
    </row>
    <row r="32" spans="1:9" x14ac:dyDescent="0.25">
      <c r="A32" s="335"/>
      <c r="B32" s="335"/>
      <c r="C32" s="335"/>
      <c r="D32" s="335"/>
      <c r="E32" s="335"/>
      <c r="F32" s="335"/>
      <c r="G32" s="335"/>
      <c r="H32" s="335"/>
      <c r="I32" s="335"/>
    </row>
    <row r="33" spans="1:9" x14ac:dyDescent="0.25">
      <c r="A33" s="335"/>
      <c r="B33" s="335"/>
      <c r="C33" s="335"/>
      <c r="D33" s="335"/>
      <c r="E33" s="335"/>
      <c r="F33" s="335"/>
      <c r="G33" s="335"/>
      <c r="H33" s="335"/>
      <c r="I33" s="335"/>
    </row>
    <row r="34" spans="1:9" x14ac:dyDescent="0.25">
      <c r="A34" s="335"/>
      <c r="B34" s="335"/>
      <c r="C34" s="335"/>
      <c r="D34" s="335"/>
      <c r="E34" s="335"/>
      <c r="F34" s="335"/>
      <c r="G34" s="335"/>
      <c r="H34" s="335"/>
      <c r="I34" s="335"/>
    </row>
    <row r="35" spans="1:9" x14ac:dyDescent="0.25">
      <c r="A35" s="335"/>
      <c r="B35" s="335"/>
      <c r="C35" s="335"/>
      <c r="D35" s="335"/>
      <c r="E35" s="335"/>
      <c r="F35" s="335"/>
      <c r="G35" s="335"/>
      <c r="H35" s="335"/>
      <c r="I35" s="335"/>
    </row>
    <row r="36" spans="1:9" x14ac:dyDescent="0.25">
      <c r="A36" s="335"/>
      <c r="B36" s="335"/>
      <c r="C36" s="335"/>
      <c r="D36" s="335"/>
      <c r="E36" s="335"/>
      <c r="F36" s="335"/>
      <c r="G36" s="335"/>
      <c r="H36" s="335"/>
      <c r="I36" s="335"/>
    </row>
    <row r="37" spans="1:9" x14ac:dyDescent="0.25">
      <c r="A37" s="335"/>
      <c r="B37" s="335"/>
      <c r="C37" s="335"/>
      <c r="D37" s="335"/>
      <c r="E37" s="335"/>
      <c r="F37" s="335"/>
      <c r="G37" s="335"/>
      <c r="H37" s="335"/>
      <c r="I37" s="335"/>
    </row>
    <row r="38" spans="1:9" x14ac:dyDescent="0.25">
      <c r="A38" s="335"/>
      <c r="B38" s="335"/>
      <c r="C38" s="335"/>
      <c r="D38" s="335"/>
      <c r="E38" s="335"/>
      <c r="F38" s="335"/>
      <c r="G38" s="335"/>
      <c r="H38" s="335"/>
      <c r="I38" s="335"/>
    </row>
    <row r="39" spans="1:9" x14ac:dyDescent="0.25">
      <c r="D39" s="10"/>
      <c r="E39" s="10"/>
      <c r="F39" s="10"/>
      <c r="G39" s="10"/>
      <c r="H39" s="10"/>
      <c r="I39" s="10"/>
    </row>
    <row r="40" spans="1:9" x14ac:dyDescent="0.25">
      <c r="D40" s="10"/>
      <c r="E40" s="10"/>
      <c r="F40" s="10"/>
      <c r="G40" s="10"/>
      <c r="H40" s="10"/>
      <c r="I40" s="10"/>
    </row>
    <row r="41" spans="1:9" x14ac:dyDescent="0.25">
      <c r="D41" s="10"/>
      <c r="E41" s="10"/>
      <c r="F41" s="10"/>
      <c r="G41" s="10"/>
      <c r="H41" s="10"/>
      <c r="I41" s="10"/>
    </row>
    <row r="42" spans="1:9" x14ac:dyDescent="0.25">
      <c r="D42" s="10"/>
      <c r="E42" s="10"/>
      <c r="F42" s="10"/>
      <c r="G42" s="10"/>
      <c r="H42" s="10"/>
      <c r="I42" s="10"/>
    </row>
    <row r="43" spans="1:9" x14ac:dyDescent="0.25">
      <c r="D43" s="10"/>
      <c r="E43" s="10"/>
      <c r="F43" s="10"/>
      <c r="G43" s="10"/>
      <c r="H43" s="10"/>
      <c r="I43" s="10"/>
    </row>
  </sheetData>
  <mergeCells count="21">
    <mergeCell ref="B14:I14"/>
    <mergeCell ref="B13:I13"/>
    <mergeCell ref="B7:I7"/>
    <mergeCell ref="A27:I38"/>
    <mergeCell ref="A16:A21"/>
    <mergeCell ref="B10:I10"/>
    <mergeCell ref="B11:I11"/>
    <mergeCell ref="B12:I12"/>
    <mergeCell ref="A25:I25"/>
    <mergeCell ref="B23:I23"/>
    <mergeCell ref="B16:D16"/>
    <mergeCell ref="F16:I16"/>
    <mergeCell ref="B22:I22"/>
    <mergeCell ref="A1:H1"/>
    <mergeCell ref="A8:A9"/>
    <mergeCell ref="B5:I5"/>
    <mergeCell ref="B6:I6"/>
    <mergeCell ref="B8:I8"/>
    <mergeCell ref="B9:I9"/>
    <mergeCell ref="A2:I2"/>
    <mergeCell ref="A3:I3"/>
  </mergeCells>
  <pageMargins left="0.51181102362204722" right="0.31496062992125984" top="0.55118110236220474" bottom="0.55118110236220474" header="0.31496062992125984" footer="0.31496062992125984"/>
  <pageSetup paperSize="9"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90" zoomScaleNormal="90" workbookViewId="0">
      <selection activeCell="B23" sqref="B23:I23"/>
    </sheetView>
  </sheetViews>
  <sheetFormatPr defaultRowHeight="15" x14ac:dyDescent="0.25"/>
  <cols>
    <col min="1" max="1" width="30.42578125" customWidth="1"/>
    <col min="2" max="2" width="25.28515625" customWidth="1"/>
    <col min="3" max="3" width="9.42578125" customWidth="1"/>
    <col min="5" max="6" width="9.7109375" customWidth="1"/>
    <col min="7" max="7" width="9.42578125" customWidth="1"/>
  </cols>
  <sheetData>
    <row r="1" spans="1:9" ht="15.75" x14ac:dyDescent="0.25">
      <c r="A1" s="320" t="s">
        <v>183</v>
      </c>
      <c r="B1" s="321"/>
      <c r="C1" s="321"/>
      <c r="D1" s="321"/>
      <c r="E1" s="321"/>
      <c r="F1" s="321"/>
      <c r="G1" s="321"/>
      <c r="H1" s="321"/>
      <c r="I1" s="79"/>
    </row>
    <row r="2" spans="1:9" ht="15.75" x14ac:dyDescent="0.25">
      <c r="A2" s="320" t="s">
        <v>299</v>
      </c>
      <c r="B2" s="320"/>
      <c r="C2" s="320"/>
      <c r="D2" s="320"/>
      <c r="E2" s="320"/>
      <c r="F2" s="320"/>
      <c r="G2" s="320"/>
      <c r="H2" s="320"/>
      <c r="I2" s="320"/>
    </row>
    <row r="3" spans="1:9" ht="15.75" x14ac:dyDescent="0.25">
      <c r="A3" s="320" t="s">
        <v>207</v>
      </c>
      <c r="B3" s="320"/>
      <c r="C3" s="320"/>
      <c r="D3" s="320"/>
      <c r="E3" s="320"/>
      <c r="F3" s="320"/>
      <c r="G3" s="320"/>
      <c r="H3" s="320"/>
      <c r="I3" s="320"/>
    </row>
    <row r="4" spans="1:9" ht="15.75" x14ac:dyDescent="0.25">
      <c r="A4" s="320" t="s">
        <v>208</v>
      </c>
      <c r="B4" s="320"/>
      <c r="C4" s="320"/>
      <c r="D4" s="320"/>
      <c r="E4" s="320"/>
      <c r="F4" s="320"/>
      <c r="G4" s="320"/>
      <c r="H4" s="320"/>
      <c r="I4" s="320"/>
    </row>
    <row r="5" spans="1:9" ht="15.75" x14ac:dyDescent="0.25">
      <c r="A5" s="77"/>
      <c r="B5" s="80"/>
      <c r="C5" s="80"/>
      <c r="D5" s="80"/>
      <c r="E5" s="80"/>
      <c r="F5" s="80"/>
      <c r="G5" s="80"/>
      <c r="H5" s="80"/>
      <c r="I5" s="9"/>
    </row>
    <row r="6" spans="1:9" ht="32.25" customHeight="1" x14ac:dyDescent="0.25">
      <c r="A6" s="11" t="s">
        <v>193</v>
      </c>
      <c r="B6" s="324" t="s">
        <v>300</v>
      </c>
      <c r="C6" s="324"/>
      <c r="D6" s="324"/>
      <c r="E6" s="324"/>
      <c r="F6" s="324"/>
      <c r="G6" s="324"/>
      <c r="H6" s="324"/>
      <c r="I6" s="324"/>
    </row>
    <row r="7" spans="1:9" ht="80.25" customHeight="1" x14ac:dyDescent="0.25">
      <c r="A7" s="11" t="s">
        <v>301</v>
      </c>
      <c r="B7" s="324" t="s">
        <v>281</v>
      </c>
      <c r="C7" s="324"/>
      <c r="D7" s="324"/>
      <c r="E7" s="324"/>
      <c r="F7" s="324"/>
      <c r="G7" s="324"/>
      <c r="H7" s="324"/>
      <c r="I7" s="324"/>
    </row>
    <row r="8" spans="1:9" s="9" customFormat="1" ht="49.5" customHeight="1" x14ac:dyDescent="0.25">
      <c r="A8" s="11" t="s">
        <v>379</v>
      </c>
      <c r="B8" s="338" t="s">
        <v>194</v>
      </c>
      <c r="C8" s="338"/>
      <c r="D8" s="338"/>
      <c r="E8" s="338"/>
      <c r="F8" s="338"/>
      <c r="G8" s="338"/>
      <c r="H8" s="338"/>
      <c r="I8" s="338"/>
    </row>
    <row r="9" spans="1:9" ht="21.75" customHeight="1" x14ac:dyDescent="0.25">
      <c r="A9" s="11" t="s">
        <v>195</v>
      </c>
      <c r="B9" s="324" t="s">
        <v>233</v>
      </c>
      <c r="C9" s="324"/>
      <c r="D9" s="324"/>
      <c r="E9" s="324"/>
      <c r="F9" s="324"/>
      <c r="G9" s="324"/>
      <c r="H9" s="324"/>
      <c r="I9" s="324"/>
    </row>
    <row r="10" spans="1:9" ht="36" customHeight="1" x14ac:dyDescent="0.25">
      <c r="A10" s="11" t="s">
        <v>375</v>
      </c>
      <c r="B10" s="339" t="s">
        <v>196</v>
      </c>
      <c r="C10" s="339"/>
      <c r="D10" s="339"/>
      <c r="E10" s="339"/>
      <c r="F10" s="339"/>
      <c r="G10" s="339"/>
      <c r="H10" s="339"/>
      <c r="I10" s="339"/>
    </row>
    <row r="11" spans="1:9" ht="51" customHeight="1" x14ac:dyDescent="0.25">
      <c r="A11" s="336" t="s">
        <v>374</v>
      </c>
      <c r="B11" s="352" t="s">
        <v>199</v>
      </c>
      <c r="C11" s="353"/>
      <c r="D11" s="353"/>
      <c r="E11" s="353"/>
      <c r="F11" s="353"/>
      <c r="G11" s="353"/>
      <c r="H11" s="353"/>
      <c r="I11" s="354"/>
    </row>
    <row r="12" spans="1:9" ht="65.25" customHeight="1" x14ac:dyDescent="0.25">
      <c r="A12" s="337"/>
      <c r="B12" s="349" t="s">
        <v>200</v>
      </c>
      <c r="C12" s="350"/>
      <c r="D12" s="350"/>
      <c r="E12" s="350"/>
      <c r="F12" s="350"/>
      <c r="G12" s="350"/>
      <c r="H12" s="350"/>
      <c r="I12" s="351"/>
    </row>
    <row r="13" spans="1:9" ht="18.75" customHeight="1" x14ac:dyDescent="0.25">
      <c r="A13" s="337"/>
      <c r="B13" s="355" t="s">
        <v>198</v>
      </c>
      <c r="C13" s="356"/>
      <c r="D13" s="356"/>
      <c r="E13" s="356"/>
      <c r="F13" s="356"/>
      <c r="G13" s="356"/>
      <c r="H13" s="356"/>
      <c r="I13" s="357"/>
    </row>
    <row r="14" spans="1:9" ht="31.5" x14ac:dyDescent="0.25">
      <c r="A14" s="22" t="s">
        <v>197</v>
      </c>
      <c r="B14" s="331" t="s">
        <v>179</v>
      </c>
      <c r="C14" s="331"/>
      <c r="D14" s="331"/>
      <c r="E14" s="331"/>
      <c r="F14" s="331"/>
      <c r="G14" s="331"/>
      <c r="H14" s="331"/>
      <c r="I14" s="331"/>
    </row>
    <row r="15" spans="1:9" ht="47.25" x14ac:dyDescent="0.25">
      <c r="A15" s="227" t="s">
        <v>376</v>
      </c>
      <c r="B15" s="358" t="s">
        <v>214</v>
      </c>
      <c r="C15" s="359"/>
      <c r="D15" s="359"/>
      <c r="E15" s="359"/>
      <c r="F15" s="359"/>
      <c r="G15" s="359"/>
      <c r="H15" s="359"/>
      <c r="I15" s="360"/>
    </row>
    <row r="16" spans="1:9" ht="15.75" x14ac:dyDescent="0.25">
      <c r="A16" s="336" t="s">
        <v>377</v>
      </c>
      <c r="B16" s="342" t="s">
        <v>180</v>
      </c>
      <c r="C16" s="343"/>
      <c r="D16" s="343"/>
      <c r="E16" s="76">
        <f>C19</f>
        <v>58893.649999999994</v>
      </c>
      <c r="F16" s="343" t="s">
        <v>181</v>
      </c>
      <c r="G16" s="343"/>
      <c r="H16" s="343"/>
      <c r="I16" s="344"/>
    </row>
    <row r="17" spans="1:9" ht="31.5" x14ac:dyDescent="0.25">
      <c r="A17" s="337"/>
      <c r="B17" s="123" t="s">
        <v>240</v>
      </c>
      <c r="C17" s="12" t="s">
        <v>25</v>
      </c>
      <c r="D17" s="23" t="s">
        <v>51</v>
      </c>
      <c r="E17" s="23" t="s">
        <v>56</v>
      </c>
      <c r="F17" s="23" t="s">
        <v>52</v>
      </c>
      <c r="G17" s="23" t="s">
        <v>53</v>
      </c>
      <c r="H17" s="23" t="s">
        <v>54</v>
      </c>
      <c r="I17" s="73" t="s">
        <v>55</v>
      </c>
    </row>
    <row r="18" spans="1:9" ht="15.75" x14ac:dyDescent="0.25">
      <c r="A18" s="323"/>
      <c r="B18" s="122" t="s">
        <v>215</v>
      </c>
      <c r="C18" s="74">
        <f>SUM(D18:I18)</f>
        <v>58893.649999999994</v>
      </c>
      <c r="D18" s="74">
        <f>'таблица 4 '!I14</f>
        <v>4624.7499999999991</v>
      </c>
      <c r="E18" s="74">
        <f>'таблица 4 '!J14</f>
        <v>12970.300000000001</v>
      </c>
      <c r="F18" s="74">
        <f>'таблица 4 '!K14</f>
        <v>14254.5</v>
      </c>
      <c r="G18" s="74">
        <f>'таблица 4 '!L14</f>
        <v>9350.4</v>
      </c>
      <c r="H18" s="74">
        <f>'таблица 4 '!M14</f>
        <v>9131.4</v>
      </c>
      <c r="I18" s="74">
        <f>'таблица 4 '!N14</f>
        <v>8562.2999999999993</v>
      </c>
    </row>
    <row r="19" spans="1:9" ht="30" x14ac:dyDescent="0.25">
      <c r="A19" s="323"/>
      <c r="B19" s="122" t="s">
        <v>216</v>
      </c>
      <c r="C19" s="74">
        <f>SUM(D19:I19)</f>
        <v>58893.649999999994</v>
      </c>
      <c r="D19" s="75">
        <f>'таблица 4 '!I15</f>
        <v>4624.7499999999991</v>
      </c>
      <c r="E19" s="75">
        <f>'таблица 4 '!J15</f>
        <v>12970.300000000001</v>
      </c>
      <c r="F19" s="75">
        <f>'таблица 4 '!K15</f>
        <v>14254.5</v>
      </c>
      <c r="G19" s="75">
        <f>'таблица 4 '!L15</f>
        <v>9350.4</v>
      </c>
      <c r="H19" s="75">
        <f>'таблица 4 '!M15</f>
        <v>9131.4</v>
      </c>
      <c r="I19" s="75">
        <f>'таблица 4 '!N15</f>
        <v>8562.2999999999993</v>
      </c>
    </row>
    <row r="20" spans="1:9" ht="15.75" x14ac:dyDescent="0.25">
      <c r="A20" s="323"/>
      <c r="B20" s="122" t="s">
        <v>217</v>
      </c>
      <c r="C20" s="74">
        <f>SUM(D20:I20)</f>
        <v>58893.649999999994</v>
      </c>
      <c r="D20" s="75">
        <f>'таблица 4 '!I16</f>
        <v>4624.7499999999991</v>
      </c>
      <c r="E20" s="75">
        <f>'таблица 4 '!J16</f>
        <v>12970.300000000001</v>
      </c>
      <c r="F20" s="75">
        <f>'таблица 4 '!K16</f>
        <v>14254.5</v>
      </c>
      <c r="G20" s="75">
        <f>'таблица 4 '!L16</f>
        <v>9350.4</v>
      </c>
      <c r="H20" s="75">
        <f>'таблица 4 '!M16</f>
        <v>9131.4</v>
      </c>
      <c r="I20" s="75">
        <f>'таблица 4 '!N16</f>
        <v>8562.2999999999993</v>
      </c>
    </row>
    <row r="21" spans="1:9" ht="15.75" x14ac:dyDescent="0.25">
      <c r="A21" s="323"/>
      <c r="B21" s="122" t="s">
        <v>390</v>
      </c>
      <c r="C21" s="74">
        <f t="shared" ref="C21" si="0">SUM(D21:I21)</f>
        <v>0</v>
      </c>
      <c r="D21" s="75">
        <f>'таблица 4 '!I17</f>
        <v>0</v>
      </c>
      <c r="E21" s="75">
        <f>'таблица 4 '!J17</f>
        <v>0</v>
      </c>
      <c r="F21" s="75">
        <f>'таблица 4 '!K17</f>
        <v>0</v>
      </c>
      <c r="G21" s="75">
        <f>'таблица 4 '!L17</f>
        <v>0</v>
      </c>
      <c r="H21" s="75">
        <f>'таблица 4 '!M17</f>
        <v>0</v>
      </c>
      <c r="I21" s="75">
        <f>'таблица 4 '!N17</f>
        <v>0</v>
      </c>
    </row>
    <row r="22" spans="1:9" ht="63" x14ac:dyDescent="0.25">
      <c r="A22" s="221" t="s">
        <v>373</v>
      </c>
      <c r="B22" s="345" t="s">
        <v>214</v>
      </c>
      <c r="C22" s="346"/>
      <c r="D22" s="346"/>
      <c r="E22" s="346"/>
      <c r="F22" s="346"/>
      <c r="G22" s="346"/>
      <c r="H22" s="346"/>
      <c r="I22" s="347"/>
    </row>
    <row r="23" spans="1:9" ht="147" customHeight="1" x14ac:dyDescent="0.25">
      <c r="A23" s="220" t="s">
        <v>378</v>
      </c>
      <c r="B23" s="348" t="s">
        <v>402</v>
      </c>
      <c r="C23" s="348"/>
      <c r="D23" s="348"/>
      <c r="E23" s="348"/>
      <c r="F23" s="348"/>
      <c r="G23" s="348"/>
      <c r="H23" s="348"/>
      <c r="I23" s="348"/>
    </row>
  </sheetData>
  <mergeCells count="20">
    <mergeCell ref="A1:H1"/>
    <mergeCell ref="A3:I3"/>
    <mergeCell ref="B6:I6"/>
    <mergeCell ref="B7:I7"/>
    <mergeCell ref="A4:I4"/>
    <mergeCell ref="B23:I23"/>
    <mergeCell ref="A2:I2"/>
    <mergeCell ref="B8:I8"/>
    <mergeCell ref="B12:I12"/>
    <mergeCell ref="B14:I14"/>
    <mergeCell ref="A16:A21"/>
    <mergeCell ref="B16:D16"/>
    <mergeCell ref="F16:I16"/>
    <mergeCell ref="B9:I9"/>
    <mergeCell ref="B10:I10"/>
    <mergeCell ref="A11:A13"/>
    <mergeCell ref="B11:I11"/>
    <mergeCell ref="B13:I13"/>
    <mergeCell ref="B22:I22"/>
    <mergeCell ref="B15:I15"/>
  </mergeCells>
  <pageMargins left="0.70866141732283472" right="0.70866141732283472" top="0.7480314960629921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B22" sqref="B22:I23"/>
    </sheetView>
  </sheetViews>
  <sheetFormatPr defaultRowHeight="15" x14ac:dyDescent="0.25"/>
  <cols>
    <col min="1" max="1" width="36.5703125" customWidth="1"/>
    <col min="2" max="2" width="24.140625" customWidth="1"/>
  </cols>
  <sheetData>
    <row r="1" spans="1:9" ht="15.75" x14ac:dyDescent="0.25">
      <c r="A1" s="320" t="s">
        <v>183</v>
      </c>
      <c r="B1" s="321"/>
      <c r="C1" s="321"/>
      <c r="D1" s="321"/>
      <c r="E1" s="321"/>
      <c r="F1" s="321"/>
      <c r="G1" s="321"/>
      <c r="H1" s="321"/>
      <c r="I1" s="79"/>
    </row>
    <row r="2" spans="1:9" ht="15.75" x14ac:dyDescent="0.25">
      <c r="A2" s="320" t="s">
        <v>302</v>
      </c>
      <c r="B2" s="320"/>
      <c r="C2" s="320"/>
      <c r="D2" s="320"/>
      <c r="E2" s="320"/>
      <c r="F2" s="320"/>
      <c r="G2" s="320"/>
      <c r="H2" s="320"/>
      <c r="I2" s="320"/>
    </row>
    <row r="3" spans="1:9" ht="15.75" x14ac:dyDescent="0.25">
      <c r="A3" s="320" t="s">
        <v>182</v>
      </c>
      <c r="B3" s="320"/>
      <c r="C3" s="320"/>
      <c r="D3" s="320"/>
      <c r="E3" s="320"/>
      <c r="F3" s="320"/>
      <c r="G3" s="320"/>
      <c r="H3" s="320"/>
      <c r="I3" s="320"/>
    </row>
    <row r="4" spans="1:9" ht="15.75" x14ac:dyDescent="0.25">
      <c r="A4" s="320" t="s">
        <v>208</v>
      </c>
      <c r="B4" s="320"/>
      <c r="C4" s="320"/>
      <c r="D4" s="320"/>
      <c r="E4" s="320"/>
      <c r="F4" s="320"/>
      <c r="G4" s="320"/>
      <c r="H4" s="320"/>
      <c r="I4" s="320"/>
    </row>
    <row r="5" spans="1:9" ht="15.75" x14ac:dyDescent="0.25">
      <c r="A5" s="77"/>
      <c r="B5" s="80"/>
      <c r="C5" s="80"/>
      <c r="D5" s="80"/>
      <c r="E5" s="80"/>
      <c r="F5" s="80"/>
      <c r="G5" s="80"/>
      <c r="H5" s="80"/>
      <c r="I5" s="9"/>
    </row>
    <row r="6" spans="1:9" ht="32.25" customHeight="1" x14ac:dyDescent="0.25">
      <c r="A6" s="11" t="s">
        <v>193</v>
      </c>
      <c r="B6" s="374" t="s">
        <v>241</v>
      </c>
      <c r="C6" s="374"/>
      <c r="D6" s="374"/>
      <c r="E6" s="374"/>
      <c r="F6" s="374"/>
      <c r="G6" s="374"/>
      <c r="H6" s="374"/>
      <c r="I6" s="374"/>
    </row>
    <row r="7" spans="1:9" ht="31.5" x14ac:dyDescent="0.25">
      <c r="A7" s="11" t="s">
        <v>237</v>
      </c>
      <c r="B7" s="374" t="s">
        <v>275</v>
      </c>
      <c r="C7" s="374"/>
      <c r="D7" s="374"/>
      <c r="E7" s="374"/>
      <c r="F7" s="374"/>
      <c r="G7" s="374"/>
      <c r="H7" s="374"/>
      <c r="I7" s="374"/>
    </row>
    <row r="8" spans="1:9" ht="31.5" x14ac:dyDescent="0.25">
      <c r="A8" s="11" t="s">
        <v>379</v>
      </c>
      <c r="B8" s="338" t="s">
        <v>194</v>
      </c>
      <c r="C8" s="338"/>
      <c r="D8" s="338"/>
      <c r="E8" s="338"/>
      <c r="F8" s="338"/>
      <c r="G8" s="338"/>
      <c r="H8" s="338"/>
      <c r="I8" s="338"/>
    </row>
    <row r="9" spans="1:9" ht="31.5" customHeight="1" x14ac:dyDescent="0.25">
      <c r="A9" s="11" t="s">
        <v>195</v>
      </c>
      <c r="B9" s="368" t="s">
        <v>205</v>
      </c>
      <c r="C9" s="368"/>
      <c r="D9" s="368"/>
      <c r="E9" s="368"/>
      <c r="F9" s="368"/>
      <c r="G9" s="368"/>
      <c r="H9" s="368"/>
      <c r="I9" s="368"/>
    </row>
    <row r="10" spans="1:9" ht="33.75" customHeight="1" x14ac:dyDescent="0.25">
      <c r="A10" s="11" t="s">
        <v>375</v>
      </c>
      <c r="B10" s="369" t="s">
        <v>206</v>
      </c>
      <c r="C10" s="369"/>
      <c r="D10" s="369"/>
      <c r="E10" s="369"/>
      <c r="F10" s="369"/>
      <c r="G10" s="369"/>
      <c r="H10" s="369"/>
      <c r="I10" s="369"/>
    </row>
    <row r="11" spans="1:9" ht="32.25" customHeight="1" x14ac:dyDescent="0.25">
      <c r="A11" s="336" t="s">
        <v>374</v>
      </c>
      <c r="B11" s="336" t="s">
        <v>203</v>
      </c>
      <c r="C11" s="370"/>
      <c r="D11" s="370"/>
      <c r="E11" s="370"/>
      <c r="F11" s="370"/>
      <c r="G11" s="370"/>
      <c r="H11" s="370"/>
      <c r="I11" s="371"/>
    </row>
    <row r="12" spans="1:9" ht="31.5" customHeight="1" x14ac:dyDescent="0.25">
      <c r="A12" s="337"/>
      <c r="B12" s="337" t="s">
        <v>204</v>
      </c>
      <c r="C12" s="372"/>
      <c r="D12" s="372"/>
      <c r="E12" s="372"/>
      <c r="F12" s="372"/>
      <c r="G12" s="372"/>
      <c r="H12" s="372"/>
      <c r="I12" s="373"/>
    </row>
    <row r="13" spans="1:9" ht="31.5" x14ac:dyDescent="0.25">
      <c r="A13" s="22" t="s">
        <v>197</v>
      </c>
      <c r="B13" s="361" t="s">
        <v>179</v>
      </c>
      <c r="C13" s="361"/>
      <c r="D13" s="361"/>
      <c r="E13" s="361"/>
      <c r="F13" s="361"/>
      <c r="G13" s="361"/>
      <c r="H13" s="361"/>
      <c r="I13" s="361"/>
    </row>
    <row r="14" spans="1:9" ht="47.25" x14ac:dyDescent="0.25">
      <c r="A14" s="227" t="s">
        <v>376</v>
      </c>
      <c r="B14" s="228" t="s">
        <v>214</v>
      </c>
      <c r="C14" s="229"/>
      <c r="D14" s="229"/>
      <c r="E14" s="229"/>
      <c r="F14" s="229"/>
      <c r="G14" s="229"/>
      <c r="H14" s="229"/>
      <c r="I14" s="230"/>
    </row>
    <row r="15" spans="1:9" ht="15.75" customHeight="1" x14ac:dyDescent="0.25">
      <c r="A15" s="336" t="s">
        <v>380</v>
      </c>
      <c r="B15" s="342" t="s">
        <v>180</v>
      </c>
      <c r="C15" s="343"/>
      <c r="D15" s="343"/>
      <c r="E15" s="76">
        <f>C18</f>
        <v>3057.4</v>
      </c>
      <c r="F15" s="343" t="s">
        <v>181</v>
      </c>
      <c r="G15" s="343"/>
      <c r="H15" s="343"/>
      <c r="I15" s="344"/>
    </row>
    <row r="16" spans="1:9" ht="31.5" x14ac:dyDescent="0.25">
      <c r="A16" s="323"/>
      <c r="B16" s="126" t="s">
        <v>240</v>
      </c>
      <c r="C16" s="12" t="s">
        <v>25</v>
      </c>
      <c r="D16" s="23" t="s">
        <v>51</v>
      </c>
      <c r="E16" s="23" t="s">
        <v>56</v>
      </c>
      <c r="F16" s="23" t="s">
        <v>52</v>
      </c>
      <c r="G16" s="23" t="s">
        <v>53</v>
      </c>
      <c r="H16" s="23" t="s">
        <v>54</v>
      </c>
      <c r="I16" s="73" t="s">
        <v>55</v>
      </c>
    </row>
    <row r="17" spans="1:9" ht="15.75" x14ac:dyDescent="0.25">
      <c r="A17" s="323"/>
      <c r="B17" s="122" t="s">
        <v>215</v>
      </c>
      <c r="C17" s="74">
        <f>SUM(D17:I17)</f>
        <v>3057.4</v>
      </c>
      <c r="D17" s="74">
        <f>'таблица 4 '!I60</f>
        <v>1175</v>
      </c>
      <c r="E17" s="74">
        <f>'таблица 4 '!J60</f>
        <v>278.3</v>
      </c>
      <c r="F17" s="74">
        <f>'таблица 4 '!K60</f>
        <v>350.1</v>
      </c>
      <c r="G17" s="74">
        <f>'таблица 4 '!L60</f>
        <v>518</v>
      </c>
      <c r="H17" s="74">
        <f>'таблица 4 '!M60</f>
        <v>518</v>
      </c>
      <c r="I17" s="74">
        <f>'таблица 4 '!N60</f>
        <v>218</v>
      </c>
    </row>
    <row r="18" spans="1:9" ht="45" x14ac:dyDescent="0.25">
      <c r="A18" s="323"/>
      <c r="B18" s="122" t="s">
        <v>216</v>
      </c>
      <c r="C18" s="74">
        <f>SUM(D18:I18)</f>
        <v>3057.4</v>
      </c>
      <c r="D18" s="75">
        <f>'таблица 4 '!I61</f>
        <v>1175</v>
      </c>
      <c r="E18" s="75">
        <f>'таблица 4 '!J61</f>
        <v>278.3</v>
      </c>
      <c r="F18" s="75">
        <f>'таблица 4 '!K61</f>
        <v>350.1</v>
      </c>
      <c r="G18" s="75">
        <f>'таблица 4 '!L61</f>
        <v>518</v>
      </c>
      <c r="H18" s="75">
        <f>'таблица 4 '!M61</f>
        <v>518</v>
      </c>
      <c r="I18" s="75">
        <f>'таблица 4 '!N61</f>
        <v>218</v>
      </c>
    </row>
    <row r="19" spans="1:9" ht="15.75" x14ac:dyDescent="0.25">
      <c r="A19" s="323"/>
      <c r="B19" s="122" t="s">
        <v>217</v>
      </c>
      <c r="C19" s="74">
        <f t="shared" ref="C19:C20" si="0">SUM(D19:I19)</f>
        <v>3057.4</v>
      </c>
      <c r="D19" s="75">
        <f>'таблица 4 '!I62</f>
        <v>1175</v>
      </c>
      <c r="E19" s="75">
        <f>'таблица 4 '!J62</f>
        <v>278.3</v>
      </c>
      <c r="F19" s="75">
        <f>'таблица 4 '!K62</f>
        <v>350.1</v>
      </c>
      <c r="G19" s="75">
        <f>'таблица 4 '!L62</f>
        <v>518</v>
      </c>
      <c r="H19" s="75">
        <f>'таблица 4 '!M62</f>
        <v>518</v>
      </c>
      <c r="I19" s="75">
        <f>'таблица 4 '!N62</f>
        <v>218</v>
      </c>
    </row>
    <row r="20" spans="1:9" ht="36.75" customHeight="1" x14ac:dyDescent="0.25">
      <c r="A20" s="323"/>
      <c r="B20" s="122" t="s">
        <v>390</v>
      </c>
      <c r="C20" s="74">
        <f t="shared" si="0"/>
        <v>0</v>
      </c>
      <c r="D20" s="75">
        <f>'таблица 4 '!I63</f>
        <v>0</v>
      </c>
      <c r="E20" s="75">
        <f>'таблица 4 '!J63</f>
        <v>0</v>
      </c>
      <c r="F20" s="75">
        <f>'таблица 4 '!K63</f>
        <v>0</v>
      </c>
      <c r="G20" s="75">
        <f>'таблица 4 '!L63</f>
        <v>0</v>
      </c>
      <c r="H20" s="75">
        <f>'таблица 4 '!M63</f>
        <v>0</v>
      </c>
      <c r="I20" s="75">
        <f>'таблица 4 '!N63</f>
        <v>0</v>
      </c>
    </row>
    <row r="21" spans="1:9" ht="63" x14ac:dyDescent="0.25">
      <c r="A21" s="221" t="s">
        <v>373</v>
      </c>
      <c r="B21" s="345" t="s">
        <v>214</v>
      </c>
      <c r="C21" s="346"/>
      <c r="D21" s="346"/>
      <c r="E21" s="346"/>
      <c r="F21" s="346"/>
      <c r="G21" s="346"/>
      <c r="H21" s="346"/>
      <c r="I21" s="347"/>
    </row>
    <row r="22" spans="1:9" ht="37.5" customHeight="1" x14ac:dyDescent="0.25">
      <c r="A22" s="328" t="s">
        <v>378</v>
      </c>
      <c r="B22" s="362" t="s">
        <v>211</v>
      </c>
      <c r="C22" s="363"/>
      <c r="D22" s="363"/>
      <c r="E22" s="363"/>
      <c r="F22" s="363"/>
      <c r="G22" s="363"/>
      <c r="H22" s="363"/>
      <c r="I22" s="364"/>
    </row>
    <row r="23" spans="1:9" ht="44.25" customHeight="1" x14ac:dyDescent="0.25">
      <c r="A23" s="328"/>
      <c r="B23" s="365"/>
      <c r="C23" s="366"/>
      <c r="D23" s="366"/>
      <c r="E23" s="366"/>
      <c r="F23" s="366"/>
      <c r="G23" s="366"/>
      <c r="H23" s="366"/>
      <c r="I23" s="367"/>
    </row>
  </sheetData>
  <mergeCells count="19">
    <mergeCell ref="B8:I8"/>
    <mergeCell ref="A4:I4"/>
    <mergeCell ref="A1:H1"/>
    <mergeCell ref="A2:I2"/>
    <mergeCell ref="A3:I3"/>
    <mergeCell ref="B6:I6"/>
    <mergeCell ref="B7:I7"/>
    <mergeCell ref="B9:I9"/>
    <mergeCell ref="B10:I10"/>
    <mergeCell ref="A11:A12"/>
    <mergeCell ref="B11:I11"/>
    <mergeCell ref="B12:I12"/>
    <mergeCell ref="B13:I13"/>
    <mergeCell ref="A15:A20"/>
    <mergeCell ref="B15:D15"/>
    <mergeCell ref="F15:I15"/>
    <mergeCell ref="A22:A23"/>
    <mergeCell ref="B22:I23"/>
    <mergeCell ref="B21:I21"/>
  </mergeCells>
  <pageMargins left="0.70866141732283472" right="0.70866141732283472"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5"/>
  <sheetViews>
    <sheetView topLeftCell="A4" zoomScale="90" zoomScaleNormal="90" workbookViewId="0">
      <pane ySplit="6" topLeftCell="A13" activePane="bottomLeft" state="frozen"/>
      <selection activeCell="A4" sqref="A4"/>
      <selection pane="bottomLeft" activeCell="S27" sqref="S27"/>
    </sheetView>
  </sheetViews>
  <sheetFormatPr defaultColWidth="8.85546875" defaultRowHeight="15" x14ac:dyDescent="0.25"/>
  <cols>
    <col min="1" max="1" width="4.42578125" style="105" customWidth="1"/>
    <col min="2" max="2" width="30.140625" style="106" customWidth="1"/>
    <col min="3" max="5" width="10.85546875" style="105" customWidth="1"/>
    <col min="6" max="6" width="0.28515625" style="105" hidden="1" customWidth="1"/>
    <col min="7" max="7" width="10.85546875" style="105" hidden="1" customWidth="1"/>
    <col min="8" max="8" width="9.5703125" style="102" hidden="1" customWidth="1"/>
    <col min="9" max="9" width="0.140625" style="102" hidden="1" customWidth="1"/>
    <col min="10" max="10" width="9.5703125" style="102" customWidth="1"/>
    <col min="11" max="11" width="9" style="102" customWidth="1"/>
    <col min="12" max="13" width="9.7109375" style="102" customWidth="1"/>
    <col min="14" max="14" width="8.85546875" style="2"/>
    <col min="15" max="15" width="14.85546875" style="2" customWidth="1"/>
    <col min="16" max="16384" width="8.85546875" style="2"/>
  </cols>
  <sheetData>
    <row r="1" spans="1:15" ht="16.149999999999999" customHeight="1" x14ac:dyDescent="0.25">
      <c r="A1" s="393" t="s">
        <v>14</v>
      </c>
      <c r="B1" s="393"/>
      <c r="C1" s="393"/>
      <c r="D1" s="393"/>
      <c r="E1" s="393"/>
      <c r="F1" s="393"/>
      <c r="G1" s="393"/>
      <c r="H1" s="393"/>
      <c r="I1" s="393"/>
      <c r="J1" s="393"/>
      <c r="K1" s="393"/>
      <c r="L1" s="393"/>
      <c r="M1" s="393"/>
    </row>
    <row r="2" spans="1:15" ht="18" customHeight="1" x14ac:dyDescent="0.25">
      <c r="A2" s="393" t="s">
        <v>12</v>
      </c>
      <c r="B2" s="393"/>
      <c r="C2" s="393"/>
      <c r="D2" s="393"/>
      <c r="E2" s="393"/>
      <c r="F2" s="393"/>
      <c r="G2" s="393"/>
      <c r="H2" s="393"/>
      <c r="I2" s="393"/>
      <c r="J2" s="393"/>
      <c r="K2" s="393"/>
      <c r="L2" s="393"/>
      <c r="M2" s="393"/>
    </row>
    <row r="3" spans="1:15" ht="16.149999999999999" customHeight="1" x14ac:dyDescent="0.25">
      <c r="A3" s="393" t="s">
        <v>13</v>
      </c>
      <c r="B3" s="393"/>
      <c r="C3" s="393"/>
      <c r="D3" s="393"/>
      <c r="E3" s="393"/>
      <c r="F3" s="393"/>
      <c r="G3" s="393"/>
      <c r="H3" s="393"/>
      <c r="I3" s="393"/>
      <c r="J3" s="393"/>
      <c r="K3" s="393"/>
      <c r="L3" s="393"/>
      <c r="M3" s="393"/>
    </row>
    <row r="4" spans="1:15" ht="15.6" customHeight="1" x14ac:dyDescent="0.25">
      <c r="A4" s="393"/>
      <c r="B4" s="393"/>
      <c r="C4" s="393"/>
      <c r="D4" s="393"/>
      <c r="E4" s="393"/>
      <c r="F4" s="393"/>
      <c r="G4" s="393"/>
      <c r="H4" s="393"/>
      <c r="I4" s="393"/>
      <c r="J4" s="393"/>
      <c r="K4" s="393"/>
      <c r="L4" s="393"/>
      <c r="M4" s="393"/>
    </row>
    <row r="5" spans="1:15" ht="15.6" customHeight="1" x14ac:dyDescent="0.25">
      <c r="A5" s="83"/>
      <c r="B5" s="81"/>
      <c r="C5" s="83"/>
      <c r="D5" s="83"/>
      <c r="E5" s="83"/>
      <c r="F5" s="83"/>
      <c r="G5" s="83"/>
      <c r="H5" s="3"/>
      <c r="I5" s="3"/>
      <c r="J5" s="3"/>
      <c r="K5" s="3"/>
      <c r="L5" s="3"/>
      <c r="M5" s="199" t="s">
        <v>15</v>
      </c>
    </row>
    <row r="6" spans="1:15" ht="39" customHeight="1" x14ac:dyDescent="0.25">
      <c r="A6" s="396" t="s">
        <v>130</v>
      </c>
      <c r="B6" s="396"/>
      <c r="C6" s="396"/>
      <c r="D6" s="396"/>
      <c r="E6" s="396"/>
      <c r="F6" s="396"/>
      <c r="G6" s="396"/>
      <c r="H6" s="396"/>
      <c r="I6" s="396"/>
      <c r="J6" s="396"/>
      <c r="K6" s="396"/>
      <c r="L6" s="396"/>
      <c r="M6" s="396"/>
    </row>
    <row r="7" spans="1:15" ht="22.5" customHeight="1" x14ac:dyDescent="0.25">
      <c r="A7" s="394" t="s">
        <v>0</v>
      </c>
      <c r="B7" s="395" t="s">
        <v>31</v>
      </c>
      <c r="C7" s="394" t="s">
        <v>1</v>
      </c>
      <c r="D7" s="387" t="s">
        <v>339</v>
      </c>
      <c r="E7" s="387" t="s">
        <v>340</v>
      </c>
      <c r="F7" s="390" t="s">
        <v>131</v>
      </c>
      <c r="G7" s="391"/>
      <c r="H7" s="391"/>
      <c r="I7" s="391"/>
      <c r="J7" s="391"/>
      <c r="K7" s="391"/>
      <c r="L7" s="391"/>
      <c r="M7" s="391"/>
      <c r="N7" s="392"/>
      <c r="O7" s="375" t="s">
        <v>382</v>
      </c>
    </row>
    <row r="8" spans="1:15" ht="29.25" customHeight="1" x14ac:dyDescent="0.25">
      <c r="A8" s="394"/>
      <c r="B8" s="395"/>
      <c r="C8" s="394"/>
      <c r="D8" s="388"/>
      <c r="E8" s="388"/>
      <c r="F8" s="233" t="s">
        <v>212</v>
      </c>
      <c r="G8" s="233" t="s">
        <v>213</v>
      </c>
      <c r="H8" s="170" t="s">
        <v>11</v>
      </c>
      <c r="I8" s="170" t="s">
        <v>30</v>
      </c>
      <c r="J8" s="99" t="s">
        <v>32</v>
      </c>
      <c r="K8" s="99" t="s">
        <v>33</v>
      </c>
      <c r="L8" s="99" t="s">
        <v>34</v>
      </c>
      <c r="M8" s="99" t="s">
        <v>35</v>
      </c>
      <c r="N8" s="231" t="s">
        <v>381</v>
      </c>
      <c r="O8" s="376"/>
    </row>
    <row r="9" spans="1:15" s="187" customFormat="1" ht="12.75" x14ac:dyDescent="0.25">
      <c r="A9" s="86">
        <v>1</v>
      </c>
      <c r="B9" s="82">
        <v>2</v>
      </c>
      <c r="C9" s="186">
        <v>3</v>
      </c>
      <c r="D9" s="86">
        <v>4</v>
      </c>
      <c r="E9" s="86">
        <v>5</v>
      </c>
      <c r="F9" s="86">
        <v>6</v>
      </c>
      <c r="G9" s="86">
        <v>7</v>
      </c>
      <c r="H9" s="4">
        <v>8</v>
      </c>
      <c r="I9" s="4">
        <v>9</v>
      </c>
      <c r="J9" s="4">
        <v>6</v>
      </c>
      <c r="K9" s="4">
        <v>7</v>
      </c>
      <c r="L9" s="4">
        <v>8</v>
      </c>
      <c r="M9" s="4">
        <v>9</v>
      </c>
      <c r="N9" s="4">
        <v>10</v>
      </c>
      <c r="O9" s="4">
        <v>11</v>
      </c>
    </row>
    <row r="10" spans="1:15" ht="16.5" customHeight="1" x14ac:dyDescent="0.25">
      <c r="A10" s="389" t="s">
        <v>209</v>
      </c>
      <c r="B10" s="389"/>
      <c r="C10" s="389"/>
      <c r="D10" s="389"/>
      <c r="E10" s="389"/>
      <c r="F10" s="389"/>
      <c r="G10" s="389"/>
      <c r="H10" s="389"/>
      <c r="I10" s="389"/>
      <c r="J10" s="389"/>
      <c r="K10" s="389"/>
      <c r="L10" s="389"/>
      <c r="M10" s="389"/>
      <c r="N10" s="231"/>
      <c r="O10" s="231"/>
    </row>
    <row r="11" spans="1:15" s="97" customFormat="1" ht="108.75" customHeight="1" x14ac:dyDescent="0.25">
      <c r="A11" s="84">
        <v>1</v>
      </c>
      <c r="B11" s="96" t="s">
        <v>210</v>
      </c>
      <c r="C11" s="84" t="s">
        <v>172</v>
      </c>
      <c r="D11" s="84" t="s">
        <v>341</v>
      </c>
      <c r="E11" s="84" t="s">
        <v>344</v>
      </c>
      <c r="F11" s="84" t="s">
        <v>214</v>
      </c>
      <c r="G11" s="84" t="s">
        <v>214</v>
      </c>
      <c r="H11" s="55">
        <v>100</v>
      </c>
      <c r="I11" s="55">
        <v>100</v>
      </c>
      <c r="J11" s="55">
        <v>100</v>
      </c>
      <c r="K11" s="55">
        <v>100</v>
      </c>
      <c r="L11" s="55">
        <v>100</v>
      </c>
      <c r="M11" s="55">
        <v>100</v>
      </c>
      <c r="N11" s="232"/>
      <c r="O11" s="222"/>
    </row>
    <row r="12" spans="1:15" ht="17.25" customHeight="1" x14ac:dyDescent="0.25">
      <c r="A12" s="382" t="s">
        <v>132</v>
      </c>
      <c r="B12" s="382"/>
      <c r="C12" s="382"/>
      <c r="D12" s="382"/>
      <c r="E12" s="382"/>
      <c r="F12" s="382"/>
      <c r="G12" s="382"/>
      <c r="H12" s="382"/>
      <c r="I12" s="382"/>
      <c r="J12" s="382"/>
      <c r="K12" s="382"/>
      <c r="L12" s="382"/>
      <c r="M12" s="382"/>
      <c r="N12" s="231"/>
      <c r="O12" s="231"/>
    </row>
    <row r="13" spans="1:15" ht="16.5" customHeight="1" x14ac:dyDescent="0.25">
      <c r="A13" s="383" t="s">
        <v>201</v>
      </c>
      <c r="B13" s="383"/>
      <c r="C13" s="383"/>
      <c r="D13" s="383"/>
      <c r="E13" s="383"/>
      <c r="F13" s="383"/>
      <c r="G13" s="383"/>
      <c r="H13" s="383"/>
      <c r="I13" s="383"/>
      <c r="J13" s="383"/>
      <c r="K13" s="383"/>
      <c r="L13" s="383"/>
      <c r="M13" s="383"/>
      <c r="N13" s="231"/>
      <c r="O13" s="231"/>
    </row>
    <row r="14" spans="1:15" s="97" customFormat="1" ht="107.25" customHeight="1" x14ac:dyDescent="0.25">
      <c r="A14" s="84">
        <v>2</v>
      </c>
      <c r="B14" s="96" t="s">
        <v>210</v>
      </c>
      <c r="C14" s="84" t="s">
        <v>172</v>
      </c>
      <c r="D14" s="84" t="s">
        <v>341</v>
      </c>
      <c r="E14" s="200" t="s">
        <v>350</v>
      </c>
      <c r="F14" s="84" t="s">
        <v>214</v>
      </c>
      <c r="G14" s="84" t="s">
        <v>214</v>
      </c>
      <c r="H14" s="55">
        <v>100</v>
      </c>
      <c r="I14" s="55">
        <v>100</v>
      </c>
      <c r="J14" s="55">
        <v>100</v>
      </c>
      <c r="K14" s="55">
        <v>100</v>
      </c>
      <c r="L14" s="55">
        <v>100</v>
      </c>
      <c r="M14" s="55">
        <v>100</v>
      </c>
      <c r="N14" s="232"/>
      <c r="O14" s="375" t="s">
        <v>383</v>
      </c>
    </row>
    <row r="15" spans="1:15" ht="70.5" customHeight="1" x14ac:dyDescent="0.25">
      <c r="A15" s="98">
        <v>3</v>
      </c>
      <c r="B15" s="59" t="s">
        <v>236</v>
      </c>
      <c r="C15" s="98" t="s">
        <v>172</v>
      </c>
      <c r="D15" s="168" t="s">
        <v>341</v>
      </c>
      <c r="E15" s="200" t="s">
        <v>349</v>
      </c>
      <c r="F15" s="5">
        <f>F17/F18*100</f>
        <v>100</v>
      </c>
      <c r="G15" s="5">
        <f t="shared" ref="G15" si="0">G17/G18*100</f>
        <v>100</v>
      </c>
      <c r="H15" s="5">
        <f>H17/H18*100</f>
        <v>100</v>
      </c>
      <c r="I15" s="5">
        <f t="shared" ref="I15:M15" si="1">I17/I18*100</f>
        <v>100</v>
      </c>
      <c r="J15" s="5">
        <f t="shared" si="1"/>
        <v>100</v>
      </c>
      <c r="K15" s="5">
        <f t="shared" si="1"/>
        <v>100</v>
      </c>
      <c r="L15" s="5">
        <f t="shared" si="1"/>
        <v>100</v>
      </c>
      <c r="M15" s="5">
        <f t="shared" si="1"/>
        <v>100</v>
      </c>
      <c r="N15" s="231"/>
      <c r="O15" s="377"/>
    </row>
    <row r="16" spans="1:15" ht="12.75" hidden="1" customHeight="1" x14ac:dyDescent="0.25">
      <c r="A16" s="85"/>
      <c r="B16" s="103" t="s">
        <v>171</v>
      </c>
      <c r="C16" s="85"/>
      <c r="D16" s="85"/>
      <c r="E16" s="85"/>
      <c r="F16" s="85"/>
      <c r="G16" s="85"/>
      <c r="H16" s="72"/>
      <c r="I16" s="72"/>
      <c r="J16" s="72"/>
      <c r="K16" s="72"/>
      <c r="L16" s="72"/>
      <c r="M16" s="72"/>
      <c r="N16" s="231"/>
      <c r="O16" s="377"/>
    </row>
    <row r="17" spans="1:15" ht="52.5" hidden="1" customHeight="1" x14ac:dyDescent="0.25">
      <c r="A17" s="85"/>
      <c r="B17" s="103" t="s">
        <v>169</v>
      </c>
      <c r="C17" s="85" t="s">
        <v>173</v>
      </c>
      <c r="D17" s="85"/>
      <c r="E17" s="85"/>
      <c r="F17" s="85">
        <v>64</v>
      </c>
      <c r="G17" s="104">
        <v>40</v>
      </c>
      <c r="H17" s="72">
        <v>40</v>
      </c>
      <c r="I17" s="72">
        <v>40</v>
      </c>
      <c r="J17" s="72">
        <v>40</v>
      </c>
      <c r="K17" s="72">
        <v>40</v>
      </c>
      <c r="L17" s="72">
        <v>40</v>
      </c>
      <c r="M17" s="72">
        <v>40</v>
      </c>
      <c r="N17" s="231"/>
      <c r="O17" s="377"/>
    </row>
    <row r="18" spans="1:15" ht="39.75" hidden="1" customHeight="1" x14ac:dyDescent="0.25">
      <c r="A18" s="85"/>
      <c r="B18" s="103" t="s">
        <v>170</v>
      </c>
      <c r="C18" s="85" t="s">
        <v>173</v>
      </c>
      <c r="D18" s="85"/>
      <c r="E18" s="85"/>
      <c r="F18" s="85">
        <v>64</v>
      </c>
      <c r="G18" s="104">
        <v>40</v>
      </c>
      <c r="H18" s="72">
        <v>40</v>
      </c>
      <c r="I18" s="72">
        <v>40</v>
      </c>
      <c r="J18" s="72">
        <v>40</v>
      </c>
      <c r="K18" s="72">
        <v>40</v>
      </c>
      <c r="L18" s="72">
        <v>40</v>
      </c>
      <c r="M18" s="72">
        <v>40</v>
      </c>
      <c r="N18" s="231"/>
      <c r="O18" s="377"/>
    </row>
    <row r="19" spans="1:15" ht="16.5" customHeight="1" x14ac:dyDescent="0.25">
      <c r="A19" s="384" t="s">
        <v>202</v>
      </c>
      <c r="B19" s="385"/>
      <c r="C19" s="385"/>
      <c r="D19" s="385"/>
      <c r="E19" s="385"/>
      <c r="F19" s="385"/>
      <c r="G19" s="385"/>
      <c r="H19" s="385"/>
      <c r="I19" s="385"/>
      <c r="J19" s="385"/>
      <c r="K19" s="385"/>
      <c r="L19" s="385"/>
      <c r="M19" s="386"/>
      <c r="N19" s="231"/>
      <c r="O19" s="377"/>
    </row>
    <row r="20" spans="1:15" ht="131.25" customHeight="1" x14ac:dyDescent="0.25">
      <c r="A20" s="98">
        <v>4</v>
      </c>
      <c r="B20" s="205" t="s">
        <v>174</v>
      </c>
      <c r="C20" s="98" t="s">
        <v>172</v>
      </c>
      <c r="D20" s="168" t="s">
        <v>341</v>
      </c>
      <c r="E20" s="200" t="s">
        <v>349</v>
      </c>
      <c r="F20" s="5">
        <f t="shared" ref="F20:G20" si="2">F22/F23*100</f>
        <v>100</v>
      </c>
      <c r="G20" s="5">
        <f t="shared" si="2"/>
        <v>83.333333333333343</v>
      </c>
      <c r="H20" s="5">
        <f>H22/H23*100</f>
        <v>83.333333333333343</v>
      </c>
      <c r="I20" s="5">
        <f t="shared" ref="I20:M20" si="3">I22/I23*100</f>
        <v>83.333333333333343</v>
      </c>
      <c r="J20" s="5">
        <f t="shared" si="3"/>
        <v>100</v>
      </c>
      <c r="K20" s="5">
        <f t="shared" si="3"/>
        <v>100</v>
      </c>
      <c r="L20" s="5">
        <f t="shared" si="3"/>
        <v>100</v>
      </c>
      <c r="M20" s="5">
        <f t="shared" si="3"/>
        <v>100</v>
      </c>
      <c r="N20" s="231"/>
      <c r="O20" s="377"/>
    </row>
    <row r="21" spans="1:15" ht="17.25" hidden="1" customHeight="1" x14ac:dyDescent="0.25">
      <c r="A21" s="85"/>
      <c r="B21" s="103" t="s">
        <v>171</v>
      </c>
      <c r="C21" s="85"/>
      <c r="D21" s="85"/>
      <c r="E21" s="85"/>
      <c r="F21" s="85"/>
      <c r="G21" s="85"/>
      <c r="H21" s="72"/>
      <c r="I21" s="72"/>
      <c r="J21" s="72"/>
      <c r="K21" s="72"/>
      <c r="L21" s="72"/>
      <c r="M21" s="72"/>
      <c r="N21" s="231"/>
      <c r="O21" s="377"/>
    </row>
    <row r="22" spans="1:15" ht="91.5" hidden="1" customHeight="1" x14ac:dyDescent="0.25">
      <c r="A22" s="85"/>
      <c r="B22" s="103" t="s">
        <v>175</v>
      </c>
      <c r="C22" s="85" t="s">
        <v>173</v>
      </c>
      <c r="D22" s="85"/>
      <c r="E22" s="85"/>
      <c r="F22" s="85">
        <v>6</v>
      </c>
      <c r="G22" s="85">
        <v>5</v>
      </c>
      <c r="H22" s="72">
        <v>5</v>
      </c>
      <c r="I22" s="72">
        <v>5</v>
      </c>
      <c r="J22" s="72">
        <v>6</v>
      </c>
      <c r="K22" s="72">
        <v>6</v>
      </c>
      <c r="L22" s="72">
        <v>6</v>
      </c>
      <c r="M22" s="72">
        <v>6</v>
      </c>
      <c r="N22" s="231"/>
      <c r="O22" s="377"/>
    </row>
    <row r="23" spans="1:15" ht="26.25" hidden="1" customHeight="1" x14ac:dyDescent="0.25">
      <c r="A23" s="85"/>
      <c r="B23" s="103" t="s">
        <v>176</v>
      </c>
      <c r="C23" s="85" t="s">
        <v>173</v>
      </c>
      <c r="D23" s="85"/>
      <c r="E23" s="85"/>
      <c r="F23" s="85">
        <v>6</v>
      </c>
      <c r="G23" s="85">
        <v>6</v>
      </c>
      <c r="H23" s="72">
        <v>6</v>
      </c>
      <c r="I23" s="72">
        <v>6</v>
      </c>
      <c r="J23" s="72">
        <v>6</v>
      </c>
      <c r="K23" s="72">
        <v>6</v>
      </c>
      <c r="L23" s="72">
        <v>6</v>
      </c>
      <c r="M23" s="72">
        <v>6</v>
      </c>
      <c r="N23" s="231"/>
      <c r="O23" s="377"/>
    </row>
    <row r="24" spans="1:15" ht="30" customHeight="1" x14ac:dyDescent="0.25">
      <c r="A24" s="98">
        <v>5</v>
      </c>
      <c r="B24" s="59" t="s">
        <v>235</v>
      </c>
      <c r="C24" s="98" t="s">
        <v>173</v>
      </c>
      <c r="D24" s="168" t="s">
        <v>342</v>
      </c>
      <c r="E24" s="168" t="s">
        <v>343</v>
      </c>
      <c r="F24" s="98">
        <v>1</v>
      </c>
      <c r="G24" s="98">
        <v>1</v>
      </c>
      <c r="H24" s="99">
        <v>2</v>
      </c>
      <c r="I24" s="99">
        <v>2</v>
      </c>
      <c r="J24" s="99">
        <v>2</v>
      </c>
      <c r="K24" s="99">
        <v>1</v>
      </c>
      <c r="L24" s="99">
        <v>1</v>
      </c>
      <c r="M24" s="99">
        <v>1</v>
      </c>
      <c r="N24" s="231"/>
      <c r="O24" s="378"/>
    </row>
    <row r="25" spans="1:15" ht="17.25" customHeight="1" x14ac:dyDescent="0.25">
      <c r="A25" s="382" t="s">
        <v>142</v>
      </c>
      <c r="B25" s="382"/>
      <c r="C25" s="382"/>
      <c r="D25" s="382"/>
      <c r="E25" s="382"/>
      <c r="F25" s="382"/>
      <c r="G25" s="382"/>
      <c r="H25" s="382"/>
      <c r="I25" s="382"/>
      <c r="J25" s="382"/>
      <c r="K25" s="382"/>
      <c r="L25" s="382"/>
      <c r="M25" s="382"/>
      <c r="N25" s="231"/>
      <c r="O25" s="231"/>
    </row>
    <row r="26" spans="1:15" ht="27.75" customHeight="1" x14ac:dyDescent="0.25">
      <c r="A26" s="383" t="s">
        <v>234</v>
      </c>
      <c r="B26" s="383"/>
      <c r="C26" s="383"/>
      <c r="D26" s="383"/>
      <c r="E26" s="383"/>
      <c r="F26" s="383"/>
      <c r="G26" s="383"/>
      <c r="H26" s="383"/>
      <c r="I26" s="383"/>
      <c r="J26" s="383"/>
      <c r="K26" s="383"/>
      <c r="L26" s="383"/>
      <c r="M26" s="383"/>
      <c r="N26" s="231"/>
      <c r="O26" s="231"/>
    </row>
    <row r="27" spans="1:15" s="97" customFormat="1" ht="106.5" customHeight="1" x14ac:dyDescent="0.25">
      <c r="A27" s="84">
        <v>6</v>
      </c>
      <c r="B27" s="96" t="s">
        <v>210</v>
      </c>
      <c r="C27" s="84" t="s">
        <v>172</v>
      </c>
      <c r="D27" s="84" t="s">
        <v>341</v>
      </c>
      <c r="E27" s="200" t="s">
        <v>351</v>
      </c>
      <c r="F27" s="84" t="s">
        <v>214</v>
      </c>
      <c r="G27" s="84" t="s">
        <v>214</v>
      </c>
      <c r="H27" s="55">
        <v>100</v>
      </c>
      <c r="I27" s="55">
        <v>100</v>
      </c>
      <c r="J27" s="55">
        <v>100</v>
      </c>
      <c r="K27" s="55">
        <v>100</v>
      </c>
      <c r="L27" s="55">
        <v>100</v>
      </c>
      <c r="M27" s="55">
        <v>100</v>
      </c>
      <c r="N27" s="232"/>
      <c r="O27" s="379" t="s">
        <v>384</v>
      </c>
    </row>
    <row r="28" spans="1:15" ht="55.5" customHeight="1" x14ac:dyDescent="0.25">
      <c r="A28" s="98">
        <v>7</v>
      </c>
      <c r="B28" s="59" t="s">
        <v>178</v>
      </c>
      <c r="C28" s="98" t="s">
        <v>173</v>
      </c>
      <c r="D28" s="168" t="s">
        <v>341</v>
      </c>
      <c r="E28" s="168" t="s">
        <v>343</v>
      </c>
      <c r="F28" s="98" t="s">
        <v>214</v>
      </c>
      <c r="G28" s="98" t="s">
        <v>214</v>
      </c>
      <c r="H28" s="99">
        <v>20</v>
      </c>
      <c r="I28" s="99">
        <v>20</v>
      </c>
      <c r="J28" s="99">
        <v>20</v>
      </c>
      <c r="K28" s="99">
        <v>20</v>
      </c>
      <c r="L28" s="99">
        <v>20</v>
      </c>
      <c r="M28" s="99">
        <v>20</v>
      </c>
      <c r="N28" s="231"/>
      <c r="O28" s="380"/>
    </row>
    <row r="29" spans="1:15" ht="81" customHeight="1" x14ac:dyDescent="0.25">
      <c r="A29" s="98">
        <v>8</v>
      </c>
      <c r="B29" s="59" t="s">
        <v>192</v>
      </c>
      <c r="C29" s="98" t="s">
        <v>173</v>
      </c>
      <c r="D29" s="168" t="s">
        <v>341</v>
      </c>
      <c r="E29" s="168" t="s">
        <v>343</v>
      </c>
      <c r="F29" s="155" t="s">
        <v>214</v>
      </c>
      <c r="G29" s="98" t="s">
        <v>214</v>
      </c>
      <c r="H29" s="99">
        <v>6</v>
      </c>
      <c r="I29" s="99">
        <v>6</v>
      </c>
      <c r="J29" s="99">
        <v>6</v>
      </c>
      <c r="K29" s="99">
        <v>6</v>
      </c>
      <c r="L29" s="99">
        <v>6</v>
      </c>
      <c r="M29" s="99">
        <v>6</v>
      </c>
      <c r="N29" s="231"/>
      <c r="O29" s="380"/>
    </row>
    <row r="30" spans="1:15" ht="96.75" customHeight="1" x14ac:dyDescent="0.25">
      <c r="A30" s="84">
        <v>9</v>
      </c>
      <c r="B30" s="96" t="s">
        <v>306</v>
      </c>
      <c r="C30" s="84" t="s">
        <v>172</v>
      </c>
      <c r="D30" s="84" t="s">
        <v>341</v>
      </c>
      <c r="E30" s="168" t="s">
        <v>343</v>
      </c>
      <c r="F30" s="84" t="s">
        <v>214</v>
      </c>
      <c r="G30" s="84" t="s">
        <v>214</v>
      </c>
      <c r="H30" s="55" t="s">
        <v>214</v>
      </c>
      <c r="I30" s="55">
        <v>100</v>
      </c>
      <c r="J30" s="55">
        <v>100</v>
      </c>
      <c r="K30" s="55">
        <v>100</v>
      </c>
      <c r="L30" s="55">
        <v>100</v>
      </c>
      <c r="M30" s="55">
        <v>100</v>
      </c>
      <c r="N30" s="231"/>
      <c r="O30" s="381"/>
    </row>
    <row r="50" ht="62.25" customHeight="1" x14ac:dyDescent="0.25"/>
    <row r="51" ht="13.9" customHeight="1" x14ac:dyDescent="0.25"/>
    <row r="52" ht="17.25" customHeight="1" x14ac:dyDescent="0.25"/>
    <row r="53" ht="13.9" customHeight="1" x14ac:dyDescent="0.25"/>
    <row r="58" ht="34.9" customHeight="1" x14ac:dyDescent="0.25"/>
    <row r="59" ht="27" customHeight="1" x14ac:dyDescent="0.25"/>
    <row r="60" ht="105.75" customHeight="1" x14ac:dyDescent="0.25"/>
    <row r="61" ht="28.15" customHeight="1" x14ac:dyDescent="0.25"/>
    <row r="62" ht="97.9" customHeight="1" x14ac:dyDescent="0.25"/>
    <row r="63" ht="41.25" customHeight="1" x14ac:dyDescent="0.25"/>
    <row r="64" ht="93" customHeight="1" x14ac:dyDescent="0.25"/>
    <row r="65" ht="102.6" customHeight="1" x14ac:dyDescent="0.25"/>
    <row r="66" ht="36.75" customHeight="1" x14ac:dyDescent="0.25"/>
    <row r="67" ht="110.45" customHeight="1" x14ac:dyDescent="0.25"/>
    <row r="68" ht="53.25" customHeight="1" x14ac:dyDescent="0.25"/>
    <row r="69" ht="167.25" customHeight="1" x14ac:dyDescent="0.25"/>
    <row r="70" ht="31.15" customHeight="1" x14ac:dyDescent="0.25"/>
    <row r="71" ht="30" customHeight="1" x14ac:dyDescent="0.25"/>
    <row r="72" ht="108.6" customHeight="1" x14ac:dyDescent="0.25"/>
    <row r="73" ht="82.15" customHeight="1" x14ac:dyDescent="0.25"/>
    <row r="74" ht="73.5" customHeight="1" x14ac:dyDescent="0.25"/>
    <row r="75" ht="33" customHeight="1" x14ac:dyDescent="0.25"/>
    <row r="76" ht="127.15" customHeight="1" x14ac:dyDescent="0.25"/>
    <row r="77" ht="106.9" customHeight="1" x14ac:dyDescent="0.25"/>
    <row r="78" ht="61.15" customHeight="1" x14ac:dyDescent="0.25"/>
    <row r="79" ht="32.450000000000003" customHeight="1" x14ac:dyDescent="0.25"/>
    <row r="80" ht="67.900000000000006" customHeight="1" x14ac:dyDescent="0.25"/>
    <row r="81" ht="100.9" customHeight="1" x14ac:dyDescent="0.25"/>
    <row r="82" ht="70.900000000000006" customHeight="1" x14ac:dyDescent="0.25"/>
    <row r="83" ht="43.9" customHeight="1" x14ac:dyDescent="0.25"/>
    <row r="84" ht="69.599999999999994" customHeight="1" x14ac:dyDescent="0.25"/>
    <row r="85" ht="87.75" customHeight="1" x14ac:dyDescent="0.25"/>
    <row r="86" ht="22.15" customHeight="1" x14ac:dyDescent="0.25"/>
    <row r="87" ht="21.6" customHeight="1" x14ac:dyDescent="0.25"/>
    <row r="89" ht="29.45" customHeight="1" x14ac:dyDescent="0.25"/>
    <row r="93" ht="33" customHeight="1" x14ac:dyDescent="0.25"/>
    <row r="95" ht="22.15" customHeight="1" x14ac:dyDescent="0.25"/>
    <row r="96" ht="37.9" customHeight="1" x14ac:dyDescent="0.25"/>
    <row r="97" ht="88.15" customHeight="1" x14ac:dyDescent="0.25"/>
    <row r="98" ht="51" customHeight="1" x14ac:dyDescent="0.25"/>
    <row r="99" ht="56.45" customHeight="1" x14ac:dyDescent="0.25"/>
    <row r="100" ht="25.9" customHeight="1" x14ac:dyDescent="0.25"/>
    <row r="101" ht="74.45" customHeight="1" x14ac:dyDescent="0.25"/>
    <row r="102" ht="61.9" customHeight="1" x14ac:dyDescent="0.25"/>
    <row r="103" ht="89.45" customHeight="1" x14ac:dyDescent="0.25"/>
    <row r="104" ht="31.15" customHeight="1" x14ac:dyDescent="0.25"/>
    <row r="105" ht="95.45" customHeight="1" x14ac:dyDescent="0.25"/>
  </sheetData>
  <mergeCells count="20">
    <mergeCell ref="A1:M1"/>
    <mergeCell ref="C7:C8"/>
    <mergeCell ref="B7:B8"/>
    <mergeCell ref="A7:A8"/>
    <mergeCell ref="A2:M2"/>
    <mergeCell ref="A3:M3"/>
    <mergeCell ref="A4:M4"/>
    <mergeCell ref="A6:M6"/>
    <mergeCell ref="O7:O8"/>
    <mergeCell ref="O14:O24"/>
    <mergeCell ref="O27:O30"/>
    <mergeCell ref="A25:M25"/>
    <mergeCell ref="A26:M26"/>
    <mergeCell ref="A19:M19"/>
    <mergeCell ref="D7:D8"/>
    <mergeCell ref="E7:E8"/>
    <mergeCell ref="A10:M10"/>
    <mergeCell ref="A12:M12"/>
    <mergeCell ref="A13:M13"/>
    <mergeCell ref="F7:N7"/>
  </mergeCells>
  <pageMargins left="0.51181102362204722" right="0.51181102362204722" top="0.55118110236220474" bottom="0.55118110236220474" header="0.31496062992125984" footer="0.31496062992125984"/>
  <pageSetup paperSize="9" scale="7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6"/>
  <sheetViews>
    <sheetView zoomScale="90" zoomScaleNormal="90" workbookViewId="0">
      <pane ySplit="5" topLeftCell="A15" activePane="bottomLeft" state="frozen"/>
      <selection pane="bottomLeft" activeCell="G15" sqref="G15"/>
    </sheetView>
  </sheetViews>
  <sheetFormatPr defaultRowHeight="15" x14ac:dyDescent="0.25"/>
  <cols>
    <col min="1" max="1" width="9" style="65" customWidth="1"/>
    <col min="2" max="2" width="32.5703125" style="65" customWidth="1"/>
    <col min="3" max="3" width="23.5703125" style="8" customWidth="1"/>
    <col min="4" max="4" width="10.85546875" style="65" customWidth="1"/>
    <col min="5" max="5" width="11.140625" style="2" customWidth="1"/>
    <col min="6" max="6" width="28.140625" style="185" hidden="1" customWidth="1"/>
    <col min="7" max="7" width="28.42578125" style="120" customWidth="1"/>
    <col min="8" max="8" width="35.28515625" style="121" customWidth="1"/>
  </cols>
  <sheetData>
    <row r="1" spans="1:8" ht="15.6" customHeight="1" x14ac:dyDescent="0.25">
      <c r="A1" s="403"/>
      <c r="B1" s="403"/>
      <c r="C1" s="403"/>
      <c r="D1" s="403"/>
      <c r="E1" s="403"/>
      <c r="F1" s="403"/>
      <c r="G1" s="403"/>
      <c r="H1" s="403"/>
    </row>
    <row r="2" spans="1:8" ht="15.6" customHeight="1" x14ac:dyDescent="0.25">
      <c r="A2" s="54"/>
      <c r="B2" s="54"/>
      <c r="C2" s="47"/>
      <c r="D2" s="54"/>
      <c r="E2" s="67"/>
      <c r="F2" s="169"/>
      <c r="G2" s="112"/>
      <c r="H2" s="199" t="s">
        <v>29</v>
      </c>
    </row>
    <row r="3" spans="1:8" ht="36" customHeight="1" x14ac:dyDescent="0.25">
      <c r="A3" s="407" t="s">
        <v>103</v>
      </c>
      <c r="B3" s="407"/>
      <c r="C3" s="407"/>
      <c r="D3" s="407"/>
      <c r="E3" s="407"/>
      <c r="F3" s="407"/>
      <c r="G3" s="407"/>
      <c r="H3" s="407"/>
    </row>
    <row r="4" spans="1:8" ht="84.6" customHeight="1" x14ac:dyDescent="0.25">
      <c r="A4" s="55" t="s">
        <v>0</v>
      </c>
      <c r="B4" s="214" t="s">
        <v>36</v>
      </c>
      <c r="C4" s="222" t="s">
        <v>385</v>
      </c>
      <c r="D4" s="214" t="s">
        <v>37</v>
      </c>
      <c r="E4" s="214" t="s">
        <v>38</v>
      </c>
      <c r="F4" s="170" t="s">
        <v>39</v>
      </c>
      <c r="G4" s="95" t="s">
        <v>40</v>
      </c>
      <c r="H4" s="222" t="s">
        <v>386</v>
      </c>
    </row>
    <row r="5" spans="1:8" x14ac:dyDescent="0.25">
      <c r="A5" s="4">
        <v>1</v>
      </c>
      <c r="B5" s="4">
        <v>2</v>
      </c>
      <c r="C5" s="7">
        <v>3</v>
      </c>
      <c r="D5" s="4">
        <v>4</v>
      </c>
      <c r="E5" s="4">
        <v>5</v>
      </c>
      <c r="F5" s="171">
        <v>6</v>
      </c>
      <c r="G5" s="94">
        <v>6</v>
      </c>
      <c r="H5" s="94">
        <v>7</v>
      </c>
    </row>
    <row r="6" spans="1:8" x14ac:dyDescent="0.25">
      <c r="A6" s="404" t="s">
        <v>209</v>
      </c>
      <c r="B6" s="405"/>
      <c r="C6" s="405"/>
      <c r="D6" s="405"/>
      <c r="E6" s="405"/>
      <c r="F6" s="405"/>
      <c r="G6" s="405"/>
      <c r="H6" s="406"/>
    </row>
    <row r="7" spans="1:8" x14ac:dyDescent="0.25">
      <c r="A7" s="404" t="s">
        <v>132</v>
      </c>
      <c r="B7" s="405"/>
      <c r="C7" s="405"/>
      <c r="D7" s="405"/>
      <c r="E7" s="405"/>
      <c r="F7" s="405"/>
      <c r="G7" s="405"/>
      <c r="H7" s="406"/>
    </row>
    <row r="8" spans="1:8" x14ac:dyDescent="0.25">
      <c r="A8" s="408" t="s">
        <v>201</v>
      </c>
      <c r="B8" s="409"/>
      <c r="C8" s="409"/>
      <c r="D8" s="409"/>
      <c r="E8" s="409"/>
      <c r="F8" s="409"/>
      <c r="G8" s="409"/>
      <c r="H8" s="410"/>
    </row>
    <row r="9" spans="1:8" ht="102" customHeight="1" x14ac:dyDescent="0.25">
      <c r="A9" s="206" t="s">
        <v>133</v>
      </c>
      <c r="B9" s="56" t="s">
        <v>98</v>
      </c>
      <c r="C9" s="56" t="s">
        <v>151</v>
      </c>
      <c r="D9" s="66" t="s">
        <v>149</v>
      </c>
      <c r="E9" s="26" t="s">
        <v>150</v>
      </c>
      <c r="F9" s="172" t="s">
        <v>156</v>
      </c>
      <c r="G9" s="113" t="s">
        <v>224</v>
      </c>
      <c r="H9" s="157" t="s">
        <v>352</v>
      </c>
    </row>
    <row r="10" spans="1:8" ht="257.25" customHeight="1" x14ac:dyDescent="0.25">
      <c r="A10" s="207" t="s">
        <v>134</v>
      </c>
      <c r="B10" s="56" t="s">
        <v>118</v>
      </c>
      <c r="C10" s="56" t="s">
        <v>284</v>
      </c>
      <c r="D10" s="66" t="s">
        <v>149</v>
      </c>
      <c r="E10" s="26" t="s">
        <v>150</v>
      </c>
      <c r="F10" s="173" t="s">
        <v>157</v>
      </c>
      <c r="G10" s="113" t="s">
        <v>225</v>
      </c>
      <c r="H10" s="157" t="s">
        <v>353</v>
      </c>
    </row>
    <row r="11" spans="1:8" ht="164.25" customHeight="1" x14ac:dyDescent="0.25">
      <c r="A11" s="206" t="s">
        <v>135</v>
      </c>
      <c r="B11" s="56" t="s">
        <v>136</v>
      </c>
      <c r="C11" s="56" t="s">
        <v>285</v>
      </c>
      <c r="D11" s="66" t="s">
        <v>149</v>
      </c>
      <c r="E11" s="26" t="s">
        <v>150</v>
      </c>
      <c r="F11" s="173" t="s">
        <v>158</v>
      </c>
      <c r="G11" s="114" t="s">
        <v>226</v>
      </c>
      <c r="H11" s="157" t="s">
        <v>354</v>
      </c>
    </row>
    <row r="12" spans="1:8" ht="194.45" customHeight="1" x14ac:dyDescent="0.25">
      <c r="A12" s="208" t="s">
        <v>137</v>
      </c>
      <c r="B12" s="57" t="s">
        <v>65</v>
      </c>
      <c r="C12" s="56" t="s">
        <v>152</v>
      </c>
      <c r="D12" s="66" t="s">
        <v>149</v>
      </c>
      <c r="E12" s="26" t="s">
        <v>150</v>
      </c>
      <c r="F12" s="174" t="s">
        <v>159</v>
      </c>
      <c r="G12" s="71" t="s">
        <v>227</v>
      </c>
      <c r="H12" s="208" t="s">
        <v>355</v>
      </c>
    </row>
    <row r="13" spans="1:8" x14ac:dyDescent="0.25">
      <c r="A13" s="411" t="s">
        <v>202</v>
      </c>
      <c r="B13" s="412"/>
      <c r="C13" s="412"/>
      <c r="D13" s="412"/>
      <c r="E13" s="412"/>
      <c r="F13" s="412"/>
      <c r="G13" s="412"/>
      <c r="H13" s="413"/>
    </row>
    <row r="14" spans="1:8" s="50" customFormat="1" ht="127.5" x14ac:dyDescent="0.25">
      <c r="A14" s="57" t="s">
        <v>138</v>
      </c>
      <c r="B14" s="57" t="s">
        <v>102</v>
      </c>
      <c r="C14" s="56" t="s">
        <v>148</v>
      </c>
      <c r="D14" s="66" t="s">
        <v>149</v>
      </c>
      <c r="E14" s="26" t="s">
        <v>150</v>
      </c>
      <c r="F14" s="174" t="s">
        <v>160</v>
      </c>
      <c r="G14" s="71" t="s">
        <v>102</v>
      </c>
      <c r="H14" s="57" t="s">
        <v>356</v>
      </c>
    </row>
    <row r="15" spans="1:8" s="50" customFormat="1" ht="141" customHeight="1" x14ac:dyDescent="0.25">
      <c r="A15" s="57" t="s">
        <v>140</v>
      </c>
      <c r="B15" s="57" t="s">
        <v>68</v>
      </c>
      <c r="C15" s="56" t="s">
        <v>153</v>
      </c>
      <c r="D15" s="66" t="s">
        <v>149</v>
      </c>
      <c r="E15" s="26" t="s">
        <v>150</v>
      </c>
      <c r="F15" s="175" t="s">
        <v>161</v>
      </c>
      <c r="G15" s="58" t="s">
        <v>228</v>
      </c>
      <c r="H15" s="211" t="s">
        <v>356</v>
      </c>
    </row>
    <row r="16" spans="1:8" s="51" customFormat="1" ht="134.25" customHeight="1" x14ac:dyDescent="0.25">
      <c r="A16" s="58" t="s">
        <v>76</v>
      </c>
      <c r="B16" s="59" t="s">
        <v>139</v>
      </c>
      <c r="C16" s="56" t="s">
        <v>154</v>
      </c>
      <c r="D16" s="66" t="s">
        <v>149</v>
      </c>
      <c r="E16" s="26" t="s">
        <v>150</v>
      </c>
      <c r="F16" s="176" t="s">
        <v>162</v>
      </c>
      <c r="G16" s="58" t="s">
        <v>229</v>
      </c>
      <c r="H16" s="59" t="s">
        <v>356</v>
      </c>
    </row>
    <row r="17" spans="1:8" s="51" customFormat="1" ht="127.5" x14ac:dyDescent="0.25">
      <c r="A17" s="58" t="s">
        <v>141</v>
      </c>
      <c r="B17" s="59" t="s">
        <v>85</v>
      </c>
      <c r="C17" s="56" t="s">
        <v>154</v>
      </c>
      <c r="D17" s="66" t="s">
        <v>149</v>
      </c>
      <c r="E17" s="26" t="s">
        <v>150</v>
      </c>
      <c r="F17" s="176" t="s">
        <v>163</v>
      </c>
      <c r="G17" s="58" t="s">
        <v>229</v>
      </c>
      <c r="H17" s="59" t="s">
        <v>356</v>
      </c>
    </row>
    <row r="18" spans="1:8" s="51" customFormat="1" ht="127.5" x14ac:dyDescent="0.25">
      <c r="A18" s="58" t="s">
        <v>77</v>
      </c>
      <c r="B18" s="59" t="s">
        <v>94</v>
      </c>
      <c r="C18" s="56" t="s">
        <v>148</v>
      </c>
      <c r="D18" s="66" t="s">
        <v>149</v>
      </c>
      <c r="E18" s="26" t="s">
        <v>150</v>
      </c>
      <c r="F18" s="176" t="s">
        <v>163</v>
      </c>
      <c r="G18" s="58" t="s">
        <v>229</v>
      </c>
      <c r="H18" s="59" t="s">
        <v>356</v>
      </c>
    </row>
    <row r="19" spans="1:8" s="51" customFormat="1" ht="66.75" customHeight="1" x14ac:dyDescent="0.25">
      <c r="A19" s="58" t="s">
        <v>423</v>
      </c>
      <c r="B19" s="59" t="s">
        <v>424</v>
      </c>
      <c r="C19" s="146" t="s">
        <v>287</v>
      </c>
      <c r="D19" s="66" t="s">
        <v>149</v>
      </c>
      <c r="E19" s="252" t="s">
        <v>150</v>
      </c>
      <c r="F19" s="176"/>
      <c r="G19" s="58" t="s">
        <v>229</v>
      </c>
      <c r="H19" s="59" t="s">
        <v>356</v>
      </c>
    </row>
    <row r="20" spans="1:8" s="6" customFormat="1" x14ac:dyDescent="0.25">
      <c r="A20" s="400" t="s">
        <v>142</v>
      </c>
      <c r="B20" s="401"/>
      <c r="C20" s="401"/>
      <c r="D20" s="401"/>
      <c r="E20" s="401"/>
      <c r="F20" s="401"/>
      <c r="G20" s="401"/>
      <c r="H20" s="402"/>
    </row>
    <row r="21" spans="1:8" s="6" customFormat="1" x14ac:dyDescent="0.25">
      <c r="A21" s="397" t="s">
        <v>234</v>
      </c>
      <c r="B21" s="398"/>
      <c r="C21" s="398"/>
      <c r="D21" s="398"/>
      <c r="E21" s="398"/>
      <c r="F21" s="398"/>
      <c r="G21" s="398"/>
      <c r="H21" s="399"/>
    </row>
    <row r="22" spans="1:8" s="49" customFormat="1" ht="157.15" customHeight="1" x14ac:dyDescent="0.25">
      <c r="A22" s="60" t="s">
        <v>143</v>
      </c>
      <c r="B22" s="59" t="s">
        <v>144</v>
      </c>
      <c r="C22" s="56" t="s">
        <v>154</v>
      </c>
      <c r="D22" s="66" t="s">
        <v>149</v>
      </c>
      <c r="E22" s="26" t="s">
        <v>150</v>
      </c>
      <c r="F22" s="177" t="s">
        <v>164</v>
      </c>
      <c r="G22" s="58" t="s">
        <v>144</v>
      </c>
      <c r="H22" s="59" t="s">
        <v>357</v>
      </c>
    </row>
    <row r="23" spans="1:8" s="8" customFormat="1" ht="170.45" customHeight="1" x14ac:dyDescent="0.25">
      <c r="A23" s="209" t="s">
        <v>145</v>
      </c>
      <c r="B23" s="57" t="s">
        <v>90</v>
      </c>
      <c r="C23" s="56" t="s">
        <v>148</v>
      </c>
      <c r="D23" s="66" t="s">
        <v>149</v>
      </c>
      <c r="E23" s="26" t="s">
        <v>150</v>
      </c>
      <c r="F23" s="178" t="s">
        <v>165</v>
      </c>
      <c r="G23" s="71" t="s">
        <v>230</v>
      </c>
      <c r="H23" s="208" t="s">
        <v>358</v>
      </c>
    </row>
    <row r="24" spans="1:8" s="8" customFormat="1" ht="151.5" customHeight="1" x14ac:dyDescent="0.25">
      <c r="A24" s="209" t="s">
        <v>41</v>
      </c>
      <c r="B24" s="57" t="s">
        <v>72</v>
      </c>
      <c r="C24" s="56" t="s">
        <v>155</v>
      </c>
      <c r="D24" s="66" t="s">
        <v>149</v>
      </c>
      <c r="E24" s="26" t="s">
        <v>150</v>
      </c>
      <c r="F24" s="178" t="s">
        <v>166</v>
      </c>
      <c r="G24" s="71" t="s">
        <v>231</v>
      </c>
      <c r="H24" s="208" t="s">
        <v>358</v>
      </c>
    </row>
    <row r="25" spans="1:8" s="8" customFormat="1" ht="166.9" customHeight="1" x14ac:dyDescent="0.25">
      <c r="A25" s="209" t="s">
        <v>146</v>
      </c>
      <c r="B25" s="57" t="s">
        <v>147</v>
      </c>
      <c r="C25" s="56" t="s">
        <v>148</v>
      </c>
      <c r="D25" s="66" t="s">
        <v>149</v>
      </c>
      <c r="E25" s="26" t="s">
        <v>150</v>
      </c>
      <c r="F25" s="178" t="s">
        <v>168</v>
      </c>
      <c r="G25" s="71" t="s">
        <v>232</v>
      </c>
      <c r="H25" s="208" t="s">
        <v>358</v>
      </c>
    </row>
    <row r="26" spans="1:8" s="8" customFormat="1" ht="156" customHeight="1" x14ac:dyDescent="0.25">
      <c r="A26" s="57" t="s">
        <v>47</v>
      </c>
      <c r="B26" s="57" t="s">
        <v>73</v>
      </c>
      <c r="C26" s="56" t="s">
        <v>154</v>
      </c>
      <c r="D26" s="66" t="s">
        <v>149</v>
      </c>
      <c r="E26" s="26" t="s">
        <v>150</v>
      </c>
      <c r="F26" s="178" t="s">
        <v>167</v>
      </c>
      <c r="G26" s="71" t="s">
        <v>231</v>
      </c>
      <c r="H26" s="208" t="s">
        <v>357</v>
      </c>
    </row>
    <row r="27" spans="1:8" s="50" customFormat="1" ht="143.25" customHeight="1" x14ac:dyDescent="0.25">
      <c r="A27" s="156" t="s">
        <v>304</v>
      </c>
      <c r="B27" s="157" t="s">
        <v>307</v>
      </c>
      <c r="C27" s="214" t="s">
        <v>309</v>
      </c>
      <c r="D27" s="214" t="s">
        <v>149</v>
      </c>
      <c r="E27" s="214" t="s">
        <v>150</v>
      </c>
      <c r="F27" s="179" t="s">
        <v>166</v>
      </c>
      <c r="G27" s="13" t="s">
        <v>312</v>
      </c>
      <c r="H27" s="210" t="s">
        <v>357</v>
      </c>
    </row>
    <row r="28" spans="1:8" s="50" customFormat="1" ht="94.15" customHeight="1" x14ac:dyDescent="0.25">
      <c r="A28" s="156" t="s">
        <v>305</v>
      </c>
      <c r="B28" s="157" t="s">
        <v>308</v>
      </c>
      <c r="C28" s="214" t="s">
        <v>310</v>
      </c>
      <c r="D28" s="214" t="s">
        <v>149</v>
      </c>
      <c r="E28" s="214" t="s">
        <v>150</v>
      </c>
      <c r="F28" s="180" t="s">
        <v>311</v>
      </c>
      <c r="G28" s="157" t="s">
        <v>313</v>
      </c>
      <c r="H28" s="156" t="s">
        <v>359</v>
      </c>
    </row>
    <row r="29" spans="1:8" s="50" customFormat="1" x14ac:dyDescent="0.25">
      <c r="A29" s="61"/>
      <c r="B29" s="61"/>
      <c r="C29" s="52"/>
      <c r="D29" s="61"/>
      <c r="E29" s="68"/>
      <c r="F29" s="181"/>
      <c r="G29" s="115"/>
      <c r="H29" s="116"/>
    </row>
    <row r="30" spans="1:8" s="50" customFormat="1" x14ac:dyDescent="0.25">
      <c r="A30" s="61"/>
      <c r="B30" s="61"/>
      <c r="C30" s="52"/>
      <c r="D30" s="61"/>
      <c r="E30" s="68"/>
      <c r="F30" s="181"/>
      <c r="G30" s="115"/>
      <c r="H30" s="116"/>
    </row>
    <row r="31" spans="1:8" s="50" customFormat="1" x14ac:dyDescent="0.25">
      <c r="A31" s="61"/>
      <c r="B31" s="61"/>
      <c r="C31" s="52"/>
      <c r="D31" s="61"/>
      <c r="E31" s="68"/>
      <c r="F31" s="181"/>
      <c r="G31" s="115"/>
      <c r="H31" s="116"/>
    </row>
    <row r="32" spans="1:8" s="50" customFormat="1" x14ac:dyDescent="0.25">
      <c r="A32" s="61"/>
      <c r="B32" s="61"/>
      <c r="C32" s="52"/>
      <c r="D32" s="61"/>
      <c r="E32" s="68"/>
      <c r="F32" s="181"/>
      <c r="G32" s="115"/>
      <c r="H32" s="116"/>
    </row>
    <row r="33" spans="1:8" s="50" customFormat="1" x14ac:dyDescent="0.25">
      <c r="A33" s="61"/>
      <c r="B33" s="61"/>
      <c r="C33" s="52"/>
      <c r="D33" s="61"/>
      <c r="E33" s="68"/>
      <c r="F33" s="181"/>
      <c r="G33" s="115"/>
      <c r="H33" s="116"/>
    </row>
    <row r="34" spans="1:8" s="50" customFormat="1" x14ac:dyDescent="0.25">
      <c r="A34" s="61"/>
      <c r="B34" s="61"/>
      <c r="C34" s="52"/>
      <c r="D34" s="61"/>
      <c r="E34" s="68"/>
      <c r="F34" s="181"/>
      <c r="G34" s="115"/>
      <c r="H34" s="116"/>
    </row>
    <row r="35" spans="1:8" s="50" customFormat="1" x14ac:dyDescent="0.25">
      <c r="A35" s="61"/>
      <c r="B35" s="61"/>
      <c r="C35" s="52"/>
      <c r="D35" s="61"/>
      <c r="E35" s="68"/>
      <c r="F35" s="181"/>
      <c r="G35" s="115"/>
      <c r="H35" s="116"/>
    </row>
    <row r="36" spans="1:8" s="50" customFormat="1" x14ac:dyDescent="0.25">
      <c r="A36" s="61"/>
      <c r="B36" s="61"/>
      <c r="C36" s="52"/>
      <c r="D36" s="61"/>
      <c r="E36" s="68"/>
      <c r="F36" s="181"/>
      <c r="G36" s="115"/>
      <c r="H36" s="116"/>
    </row>
    <row r="37" spans="1:8" s="50" customFormat="1" x14ac:dyDescent="0.25">
      <c r="A37" s="61"/>
      <c r="B37" s="61"/>
      <c r="C37" s="52"/>
      <c r="D37" s="61"/>
      <c r="E37" s="68"/>
      <c r="F37" s="181"/>
      <c r="G37" s="115"/>
      <c r="H37" s="116"/>
    </row>
    <row r="38" spans="1:8" s="50" customFormat="1" x14ac:dyDescent="0.25">
      <c r="A38" s="61"/>
      <c r="B38" s="61"/>
      <c r="C38" s="52"/>
      <c r="D38" s="61"/>
      <c r="E38" s="68"/>
      <c r="F38" s="181"/>
      <c r="G38" s="115"/>
      <c r="H38" s="116"/>
    </row>
    <row r="39" spans="1:8" s="50" customFormat="1" x14ac:dyDescent="0.25">
      <c r="A39" s="61"/>
      <c r="B39" s="61"/>
      <c r="C39" s="52"/>
      <c r="D39" s="61"/>
      <c r="E39" s="68"/>
      <c r="F39" s="181"/>
      <c r="G39" s="115"/>
      <c r="H39" s="116"/>
    </row>
    <row r="40" spans="1:8" s="50" customFormat="1" x14ac:dyDescent="0.25">
      <c r="A40" s="61"/>
      <c r="B40" s="61"/>
      <c r="C40" s="52"/>
      <c r="D40" s="61"/>
      <c r="E40" s="68"/>
      <c r="F40" s="181"/>
      <c r="G40" s="115"/>
      <c r="H40" s="116"/>
    </row>
    <row r="41" spans="1:8" s="50" customFormat="1" x14ac:dyDescent="0.25">
      <c r="A41" s="61"/>
      <c r="B41" s="61"/>
      <c r="C41" s="52"/>
      <c r="D41" s="61"/>
      <c r="E41" s="68"/>
      <c r="F41" s="181"/>
      <c r="G41" s="115"/>
      <c r="H41" s="116"/>
    </row>
    <row r="42" spans="1:8" s="50" customFormat="1" x14ac:dyDescent="0.25">
      <c r="A42" s="61"/>
      <c r="B42" s="61"/>
      <c r="C42" s="52"/>
      <c r="D42" s="61"/>
      <c r="E42" s="68"/>
      <c r="F42" s="181"/>
      <c r="G42" s="115"/>
      <c r="H42" s="116"/>
    </row>
    <row r="43" spans="1:8" s="50" customFormat="1" x14ac:dyDescent="0.25">
      <c r="A43" s="61"/>
      <c r="B43" s="61"/>
      <c r="C43" s="52"/>
      <c r="D43" s="61"/>
      <c r="E43" s="68"/>
      <c r="F43" s="181"/>
      <c r="G43" s="115"/>
      <c r="H43" s="116"/>
    </row>
    <row r="44" spans="1:8" s="50" customFormat="1" x14ac:dyDescent="0.25">
      <c r="A44" s="61"/>
      <c r="B44" s="61"/>
      <c r="C44" s="52"/>
      <c r="D44" s="61"/>
      <c r="E44" s="68"/>
      <c r="F44" s="181"/>
      <c r="G44" s="115"/>
      <c r="H44" s="116"/>
    </row>
    <row r="45" spans="1:8" s="50" customFormat="1" x14ac:dyDescent="0.25">
      <c r="A45" s="61"/>
      <c r="B45" s="61"/>
      <c r="C45" s="52"/>
      <c r="D45" s="61"/>
      <c r="E45" s="68"/>
      <c r="F45" s="181"/>
      <c r="G45" s="115"/>
      <c r="H45" s="116"/>
    </row>
    <row r="46" spans="1:8" s="50" customFormat="1" x14ac:dyDescent="0.25">
      <c r="A46" s="61"/>
      <c r="B46" s="61"/>
      <c r="C46" s="52"/>
      <c r="D46" s="61"/>
      <c r="E46" s="68"/>
      <c r="F46" s="181"/>
      <c r="G46" s="115"/>
      <c r="H46" s="116"/>
    </row>
    <row r="47" spans="1:8" s="50" customFormat="1" x14ac:dyDescent="0.25">
      <c r="A47" s="61"/>
      <c r="B47" s="61"/>
      <c r="C47" s="52"/>
      <c r="D47" s="61"/>
      <c r="E47" s="68"/>
      <c r="F47" s="181"/>
      <c r="G47" s="115"/>
      <c r="H47" s="116"/>
    </row>
    <row r="48" spans="1:8" s="50" customFormat="1" x14ac:dyDescent="0.25">
      <c r="A48" s="61"/>
      <c r="B48" s="61"/>
      <c r="C48" s="52"/>
      <c r="D48" s="61"/>
      <c r="E48" s="68"/>
      <c r="F48" s="181"/>
      <c r="G48" s="115"/>
      <c r="H48" s="116"/>
    </row>
    <row r="49" spans="1:8" s="50" customFormat="1" x14ac:dyDescent="0.25">
      <c r="A49" s="61"/>
      <c r="B49" s="61"/>
      <c r="C49" s="52"/>
      <c r="D49" s="61"/>
      <c r="E49" s="68"/>
      <c r="F49" s="181"/>
      <c r="G49" s="115"/>
      <c r="H49" s="116"/>
    </row>
    <row r="50" spans="1:8" s="50" customFormat="1" x14ac:dyDescent="0.25">
      <c r="A50" s="61"/>
      <c r="B50" s="61"/>
      <c r="C50" s="52"/>
      <c r="D50" s="61"/>
      <c r="E50" s="68"/>
      <c r="F50" s="181"/>
      <c r="G50" s="115"/>
      <c r="H50" s="116"/>
    </row>
    <row r="51" spans="1:8" s="50" customFormat="1" x14ac:dyDescent="0.25">
      <c r="A51" s="61"/>
      <c r="B51" s="61"/>
      <c r="C51" s="52"/>
      <c r="D51" s="61"/>
      <c r="E51" s="68"/>
      <c r="F51" s="181"/>
      <c r="G51" s="115"/>
      <c r="H51" s="116"/>
    </row>
    <row r="52" spans="1:8" s="50" customFormat="1" x14ac:dyDescent="0.25">
      <c r="A52" s="61"/>
      <c r="B52" s="61"/>
      <c r="C52" s="52"/>
      <c r="D52" s="61"/>
      <c r="E52" s="68"/>
      <c r="F52" s="181"/>
      <c r="G52" s="115"/>
      <c r="H52" s="116"/>
    </row>
    <row r="53" spans="1:8" s="50" customFormat="1" x14ac:dyDescent="0.25">
      <c r="A53" s="61"/>
      <c r="B53" s="61"/>
      <c r="C53" s="52"/>
      <c r="D53" s="61"/>
      <c r="E53" s="68"/>
      <c r="F53" s="181"/>
      <c r="G53" s="115"/>
      <c r="H53" s="116"/>
    </row>
    <row r="54" spans="1:8" s="50" customFormat="1" x14ac:dyDescent="0.25">
      <c r="A54" s="61"/>
      <c r="B54" s="61"/>
      <c r="C54" s="52"/>
      <c r="D54" s="61"/>
      <c r="E54" s="68"/>
      <c r="F54" s="181"/>
      <c r="G54" s="115"/>
      <c r="H54" s="116"/>
    </row>
    <row r="55" spans="1:8" s="50" customFormat="1" x14ac:dyDescent="0.25">
      <c r="A55" s="61"/>
      <c r="B55" s="61"/>
      <c r="C55" s="52"/>
      <c r="D55" s="61"/>
      <c r="E55" s="68"/>
      <c r="F55" s="181"/>
      <c r="G55" s="115"/>
      <c r="H55" s="116"/>
    </row>
    <row r="56" spans="1:8" s="50" customFormat="1" x14ac:dyDescent="0.25">
      <c r="A56" s="61"/>
      <c r="B56" s="61"/>
      <c r="C56" s="52"/>
      <c r="D56" s="61"/>
      <c r="E56" s="68"/>
      <c r="F56" s="181"/>
      <c r="G56" s="115"/>
      <c r="H56" s="116"/>
    </row>
    <row r="57" spans="1:8" s="50" customFormat="1" x14ac:dyDescent="0.25">
      <c r="A57" s="61"/>
      <c r="B57" s="61"/>
      <c r="C57" s="52"/>
      <c r="D57" s="61"/>
      <c r="E57" s="68"/>
      <c r="F57" s="181"/>
      <c r="G57" s="115"/>
      <c r="H57" s="116"/>
    </row>
    <row r="58" spans="1:8" s="50" customFormat="1" x14ac:dyDescent="0.25">
      <c r="A58" s="61"/>
      <c r="B58" s="61"/>
      <c r="C58" s="52"/>
      <c r="D58" s="61"/>
      <c r="E58" s="68"/>
      <c r="F58" s="181"/>
      <c r="G58" s="115"/>
      <c r="H58" s="116"/>
    </row>
    <row r="59" spans="1:8" s="50" customFormat="1" x14ac:dyDescent="0.25">
      <c r="A59" s="61"/>
      <c r="B59" s="61"/>
      <c r="C59" s="52"/>
      <c r="D59" s="61"/>
      <c r="E59" s="68"/>
      <c r="F59" s="181"/>
      <c r="G59" s="115"/>
      <c r="H59" s="116"/>
    </row>
    <row r="60" spans="1:8" s="50" customFormat="1" x14ac:dyDescent="0.25">
      <c r="A60" s="61"/>
      <c r="B60" s="61"/>
      <c r="C60" s="52"/>
      <c r="D60" s="61"/>
      <c r="E60" s="68"/>
      <c r="F60" s="181"/>
      <c r="G60" s="115"/>
      <c r="H60" s="116"/>
    </row>
    <row r="61" spans="1:8" x14ac:dyDescent="0.25">
      <c r="A61" s="62"/>
      <c r="B61" s="62"/>
      <c r="C61" s="53"/>
      <c r="D61" s="62"/>
      <c r="E61" s="69"/>
      <c r="F61" s="182"/>
      <c r="G61" s="115"/>
      <c r="H61" s="116"/>
    </row>
    <row r="62" spans="1:8" x14ac:dyDescent="0.25">
      <c r="A62" s="62"/>
      <c r="B62" s="62"/>
      <c r="C62" s="53"/>
      <c r="D62" s="62"/>
      <c r="E62" s="69"/>
      <c r="F62" s="182"/>
      <c r="G62" s="115"/>
      <c r="H62" s="116"/>
    </row>
    <row r="63" spans="1:8" x14ac:dyDescent="0.25">
      <c r="A63" s="62"/>
      <c r="B63" s="62"/>
      <c r="C63" s="53"/>
      <c r="D63" s="62"/>
      <c r="E63" s="69"/>
      <c r="F63" s="182"/>
      <c r="G63" s="115"/>
      <c r="H63" s="116"/>
    </row>
    <row r="64" spans="1:8" x14ac:dyDescent="0.25">
      <c r="A64" s="62"/>
      <c r="B64" s="62"/>
      <c r="C64" s="53"/>
      <c r="D64" s="62"/>
      <c r="E64" s="69"/>
      <c r="F64" s="182"/>
      <c r="G64" s="115"/>
      <c r="H64" s="116"/>
    </row>
    <row r="65" spans="1:8" x14ac:dyDescent="0.25">
      <c r="A65" s="62"/>
      <c r="B65" s="62"/>
      <c r="C65" s="53"/>
      <c r="D65" s="62"/>
      <c r="E65" s="69"/>
      <c r="F65" s="182"/>
      <c r="G65" s="115"/>
      <c r="H65" s="116"/>
    </row>
    <row r="66" spans="1:8" x14ac:dyDescent="0.25">
      <c r="A66" s="62"/>
      <c r="B66" s="62"/>
      <c r="C66" s="53"/>
      <c r="D66" s="62"/>
      <c r="E66" s="69"/>
      <c r="F66" s="182"/>
      <c r="G66" s="115"/>
      <c r="H66" s="116"/>
    </row>
    <row r="67" spans="1:8" x14ac:dyDescent="0.25">
      <c r="A67" s="62"/>
      <c r="B67" s="62"/>
      <c r="C67" s="53"/>
      <c r="D67" s="62"/>
      <c r="E67" s="69"/>
      <c r="F67" s="182"/>
      <c r="G67" s="115"/>
      <c r="H67" s="116"/>
    </row>
    <row r="68" spans="1:8" x14ac:dyDescent="0.25">
      <c r="A68" s="62"/>
      <c r="B68" s="62"/>
      <c r="C68" s="53"/>
      <c r="D68" s="62"/>
      <c r="E68" s="69"/>
      <c r="F68" s="182"/>
      <c r="G68" s="115"/>
      <c r="H68" s="116"/>
    </row>
    <row r="69" spans="1:8" x14ac:dyDescent="0.25">
      <c r="A69" s="62"/>
      <c r="B69" s="62"/>
      <c r="C69" s="53"/>
      <c r="D69" s="62"/>
      <c r="E69" s="69"/>
      <c r="F69" s="182"/>
      <c r="G69" s="115"/>
      <c r="H69" s="116"/>
    </row>
    <row r="70" spans="1:8" x14ac:dyDescent="0.25">
      <c r="A70" s="62"/>
      <c r="B70" s="62"/>
      <c r="C70" s="53"/>
      <c r="D70" s="62"/>
      <c r="E70" s="69"/>
      <c r="F70" s="182"/>
      <c r="G70" s="115"/>
      <c r="H70" s="116"/>
    </row>
    <row r="71" spans="1:8" x14ac:dyDescent="0.25">
      <c r="A71" s="62"/>
      <c r="B71" s="62"/>
      <c r="C71" s="53"/>
      <c r="D71" s="62"/>
      <c r="E71" s="69"/>
      <c r="F71" s="182"/>
      <c r="G71" s="115"/>
      <c r="H71" s="116"/>
    </row>
    <row r="72" spans="1:8" x14ac:dyDescent="0.25">
      <c r="A72" s="62"/>
      <c r="B72" s="62"/>
      <c r="C72" s="53"/>
      <c r="D72" s="62"/>
      <c r="E72" s="69"/>
      <c r="F72" s="182"/>
      <c r="G72" s="115"/>
      <c r="H72" s="116"/>
    </row>
    <row r="73" spans="1:8" x14ac:dyDescent="0.25">
      <c r="A73" s="62"/>
      <c r="B73" s="62"/>
      <c r="C73" s="53"/>
      <c r="D73" s="62"/>
      <c r="E73" s="69"/>
      <c r="F73" s="182"/>
      <c r="G73" s="115"/>
      <c r="H73" s="116"/>
    </row>
    <row r="74" spans="1:8" x14ac:dyDescent="0.25">
      <c r="A74" s="62"/>
      <c r="B74" s="62"/>
      <c r="C74" s="53"/>
      <c r="D74" s="62"/>
      <c r="E74" s="69"/>
      <c r="F74" s="182"/>
      <c r="G74" s="115"/>
      <c r="H74" s="116"/>
    </row>
    <row r="75" spans="1:8" x14ac:dyDescent="0.25">
      <c r="A75" s="62"/>
      <c r="B75" s="62"/>
      <c r="C75" s="53"/>
      <c r="D75" s="62"/>
      <c r="E75" s="69"/>
      <c r="F75" s="182"/>
      <c r="G75" s="115"/>
      <c r="H75" s="116"/>
    </row>
    <row r="76" spans="1:8" x14ac:dyDescent="0.25">
      <c r="A76" s="62"/>
      <c r="B76" s="62"/>
      <c r="C76" s="53"/>
      <c r="D76" s="62"/>
      <c r="E76" s="69"/>
      <c r="F76" s="182"/>
      <c r="G76" s="115"/>
      <c r="H76" s="116"/>
    </row>
    <row r="77" spans="1:8" x14ac:dyDescent="0.25">
      <c r="A77" s="62"/>
      <c r="B77" s="62"/>
      <c r="C77" s="53"/>
      <c r="D77" s="62"/>
      <c r="E77" s="69"/>
      <c r="F77" s="182"/>
      <c r="G77" s="115"/>
      <c r="H77" s="116"/>
    </row>
    <row r="78" spans="1:8" x14ac:dyDescent="0.25">
      <c r="A78" s="62"/>
      <c r="B78" s="62"/>
      <c r="C78" s="53"/>
      <c r="D78" s="62"/>
      <c r="E78" s="69"/>
      <c r="F78" s="182"/>
      <c r="G78" s="115"/>
      <c r="H78" s="116"/>
    </row>
    <row r="79" spans="1:8" x14ac:dyDescent="0.25">
      <c r="A79" s="62"/>
      <c r="B79" s="62"/>
      <c r="C79" s="53"/>
      <c r="D79" s="62"/>
      <c r="E79" s="69"/>
      <c r="F79" s="182"/>
      <c r="G79" s="115"/>
      <c r="H79" s="116"/>
    </row>
    <row r="80" spans="1:8" x14ac:dyDescent="0.25">
      <c r="A80" s="62"/>
      <c r="B80" s="62"/>
      <c r="C80" s="53"/>
      <c r="D80" s="62"/>
      <c r="E80" s="69"/>
      <c r="F80" s="182"/>
      <c r="G80" s="115"/>
      <c r="H80" s="116"/>
    </row>
    <row r="81" spans="1:8" x14ac:dyDescent="0.25">
      <c r="A81" s="62"/>
      <c r="B81" s="62"/>
      <c r="C81" s="53"/>
      <c r="D81" s="62"/>
      <c r="E81" s="69"/>
      <c r="F81" s="182"/>
      <c r="G81" s="115"/>
      <c r="H81" s="116"/>
    </row>
    <row r="82" spans="1:8" x14ac:dyDescent="0.25">
      <c r="A82" s="62"/>
      <c r="B82" s="62"/>
      <c r="C82" s="53"/>
      <c r="D82" s="62"/>
      <c r="E82" s="69"/>
      <c r="F82" s="182"/>
      <c r="G82" s="115"/>
      <c r="H82" s="116"/>
    </row>
    <row r="83" spans="1:8" x14ac:dyDescent="0.25">
      <c r="A83" s="62"/>
      <c r="B83" s="62"/>
      <c r="C83" s="53"/>
      <c r="D83" s="62"/>
      <c r="E83" s="69"/>
      <c r="F83" s="182"/>
      <c r="G83" s="115"/>
      <c r="H83" s="116"/>
    </row>
    <row r="84" spans="1:8" x14ac:dyDescent="0.25">
      <c r="A84" s="62"/>
      <c r="B84" s="62"/>
      <c r="C84" s="53"/>
      <c r="D84" s="62"/>
      <c r="E84" s="69"/>
      <c r="F84" s="182"/>
      <c r="G84" s="115"/>
      <c r="H84" s="116"/>
    </row>
    <row r="85" spans="1:8" x14ac:dyDescent="0.25">
      <c r="A85" s="62"/>
      <c r="B85" s="62"/>
      <c r="C85" s="53"/>
      <c r="D85" s="62"/>
      <c r="E85" s="69"/>
      <c r="F85" s="182"/>
      <c r="G85" s="115"/>
      <c r="H85" s="116"/>
    </row>
    <row r="86" spans="1:8" x14ac:dyDescent="0.25">
      <c r="A86" s="62"/>
      <c r="B86" s="62"/>
      <c r="C86" s="53"/>
      <c r="D86" s="62"/>
      <c r="E86" s="69"/>
      <c r="F86" s="182"/>
      <c r="G86" s="115"/>
      <c r="H86" s="116"/>
    </row>
    <row r="87" spans="1:8" x14ac:dyDescent="0.25">
      <c r="A87" s="62"/>
      <c r="B87" s="62"/>
      <c r="C87" s="53"/>
      <c r="D87" s="62"/>
      <c r="E87" s="69"/>
      <c r="F87" s="182"/>
      <c r="G87" s="115"/>
      <c r="H87" s="116"/>
    </row>
    <row r="88" spans="1:8" x14ac:dyDescent="0.25">
      <c r="A88" s="62"/>
      <c r="B88" s="62"/>
      <c r="C88" s="53"/>
      <c r="D88" s="62"/>
      <c r="E88" s="69"/>
      <c r="F88" s="182"/>
      <c r="G88" s="115"/>
      <c r="H88" s="116"/>
    </row>
    <row r="89" spans="1:8" x14ac:dyDescent="0.25">
      <c r="A89" s="62"/>
      <c r="B89" s="62"/>
      <c r="C89" s="53"/>
      <c r="D89" s="62"/>
      <c r="E89" s="69"/>
      <c r="F89" s="182"/>
      <c r="G89" s="115"/>
      <c r="H89" s="116"/>
    </row>
    <row r="90" spans="1:8" x14ac:dyDescent="0.25">
      <c r="A90" s="62"/>
      <c r="B90" s="62"/>
      <c r="C90" s="53"/>
      <c r="D90" s="62"/>
      <c r="E90" s="69"/>
      <c r="F90" s="182"/>
      <c r="G90" s="115"/>
      <c r="H90" s="116"/>
    </row>
    <row r="91" spans="1:8" x14ac:dyDescent="0.25">
      <c r="A91" s="62"/>
      <c r="B91" s="62"/>
      <c r="C91" s="53"/>
      <c r="D91" s="62"/>
      <c r="E91" s="69"/>
      <c r="F91" s="182"/>
      <c r="G91" s="115"/>
      <c r="H91" s="116"/>
    </row>
    <row r="92" spans="1:8" x14ac:dyDescent="0.25">
      <c r="A92" s="62"/>
      <c r="B92" s="62"/>
      <c r="C92" s="53"/>
      <c r="D92" s="62"/>
      <c r="E92" s="69"/>
      <c r="F92" s="182"/>
      <c r="G92" s="115"/>
      <c r="H92" s="116"/>
    </row>
    <row r="93" spans="1:8" x14ac:dyDescent="0.25">
      <c r="A93" s="62"/>
      <c r="B93" s="62"/>
      <c r="C93" s="53"/>
      <c r="D93" s="62"/>
      <c r="E93" s="69"/>
      <c r="F93" s="182"/>
      <c r="G93" s="115"/>
      <c r="H93" s="116"/>
    </row>
    <row r="94" spans="1:8" x14ac:dyDescent="0.25">
      <c r="A94" s="62"/>
      <c r="B94" s="62"/>
      <c r="C94" s="53"/>
      <c r="D94" s="62"/>
      <c r="E94" s="69"/>
      <c r="F94" s="182"/>
      <c r="G94" s="115"/>
      <c r="H94" s="116"/>
    </row>
    <row r="95" spans="1:8" x14ac:dyDescent="0.25">
      <c r="A95" s="62"/>
      <c r="B95" s="62"/>
      <c r="C95" s="53"/>
      <c r="D95" s="62"/>
      <c r="E95" s="69"/>
      <c r="F95" s="182"/>
      <c r="G95" s="115"/>
      <c r="H95" s="116"/>
    </row>
    <row r="96" spans="1:8" x14ac:dyDescent="0.25">
      <c r="A96" s="62"/>
      <c r="B96" s="62"/>
      <c r="C96" s="53"/>
      <c r="D96" s="62"/>
      <c r="E96" s="69"/>
      <c r="F96" s="182"/>
      <c r="G96" s="115"/>
      <c r="H96" s="116"/>
    </row>
    <row r="97" spans="1:8" x14ac:dyDescent="0.25">
      <c r="A97" s="62"/>
      <c r="B97" s="62"/>
      <c r="C97" s="53"/>
      <c r="D97" s="62"/>
      <c r="E97" s="69"/>
      <c r="F97" s="182"/>
      <c r="G97" s="115"/>
      <c r="H97" s="116"/>
    </row>
    <row r="98" spans="1:8" x14ac:dyDescent="0.25">
      <c r="A98" s="62"/>
      <c r="B98" s="62"/>
      <c r="C98" s="53"/>
      <c r="D98" s="62"/>
      <c r="E98" s="69"/>
      <c r="F98" s="182"/>
      <c r="G98" s="115"/>
      <c r="H98" s="116"/>
    </row>
    <row r="99" spans="1:8" x14ac:dyDescent="0.25">
      <c r="A99" s="62"/>
      <c r="B99" s="62"/>
      <c r="C99" s="53"/>
      <c r="D99" s="62"/>
      <c r="E99" s="69"/>
      <c r="F99" s="182"/>
      <c r="G99" s="115"/>
      <c r="H99" s="116"/>
    </row>
    <row r="100" spans="1:8" x14ac:dyDescent="0.25">
      <c r="A100" s="62"/>
      <c r="B100" s="62"/>
      <c r="C100" s="53"/>
      <c r="D100" s="62"/>
      <c r="E100" s="69"/>
      <c r="F100" s="182"/>
      <c r="G100" s="115"/>
      <c r="H100" s="116"/>
    </row>
    <row r="101" spans="1:8" x14ac:dyDescent="0.25">
      <c r="A101" s="62"/>
      <c r="B101" s="62"/>
      <c r="C101" s="53"/>
      <c r="D101" s="62"/>
      <c r="E101" s="69"/>
      <c r="F101" s="182"/>
      <c r="G101" s="115"/>
      <c r="H101" s="116"/>
    </row>
    <row r="102" spans="1:8" x14ac:dyDescent="0.25">
      <c r="A102" s="62"/>
      <c r="B102" s="62"/>
      <c r="C102" s="53"/>
      <c r="D102" s="62"/>
      <c r="E102" s="69"/>
      <c r="F102" s="182"/>
      <c r="G102" s="115"/>
      <c r="H102" s="116"/>
    </row>
    <row r="103" spans="1:8" x14ac:dyDescent="0.25">
      <c r="A103" s="62"/>
      <c r="B103" s="62"/>
      <c r="C103" s="53"/>
      <c r="D103" s="62"/>
      <c r="E103" s="69"/>
      <c r="F103" s="182"/>
      <c r="G103" s="115"/>
      <c r="H103" s="116"/>
    </row>
    <row r="104" spans="1:8" x14ac:dyDescent="0.25">
      <c r="A104" s="62"/>
      <c r="B104" s="62"/>
      <c r="C104" s="53"/>
      <c r="D104" s="62"/>
      <c r="E104" s="69"/>
      <c r="F104" s="182"/>
      <c r="G104" s="115"/>
      <c r="H104" s="116"/>
    </row>
    <row r="105" spans="1:8" x14ac:dyDescent="0.25">
      <c r="A105" s="62"/>
      <c r="B105" s="62"/>
      <c r="C105" s="53"/>
      <c r="D105" s="62"/>
      <c r="E105" s="69"/>
      <c r="F105" s="182"/>
      <c r="G105" s="115"/>
      <c r="H105" s="116"/>
    </row>
    <row r="106" spans="1:8" x14ac:dyDescent="0.25">
      <c r="A106" s="62"/>
      <c r="B106" s="62"/>
      <c r="C106" s="53"/>
      <c r="D106" s="62"/>
      <c r="E106" s="69"/>
      <c r="F106" s="182"/>
      <c r="G106" s="115"/>
      <c r="H106" s="116"/>
    </row>
    <row r="107" spans="1:8" x14ac:dyDescent="0.25">
      <c r="A107" s="62"/>
      <c r="B107" s="62"/>
      <c r="C107" s="53"/>
      <c r="D107" s="62"/>
      <c r="E107" s="69"/>
      <c r="F107" s="182"/>
      <c r="G107" s="115"/>
      <c r="H107" s="116"/>
    </row>
    <row r="108" spans="1:8" x14ac:dyDescent="0.25">
      <c r="A108" s="62"/>
      <c r="B108" s="62"/>
      <c r="C108" s="53"/>
      <c r="D108" s="62"/>
      <c r="E108" s="69"/>
      <c r="F108" s="182"/>
      <c r="G108" s="115"/>
      <c r="H108" s="116"/>
    </row>
    <row r="109" spans="1:8" x14ac:dyDescent="0.25">
      <c r="A109" s="62"/>
      <c r="B109" s="62"/>
      <c r="C109" s="53"/>
      <c r="D109" s="62"/>
      <c r="E109" s="69"/>
      <c r="F109" s="182"/>
      <c r="G109" s="115"/>
      <c r="H109" s="116"/>
    </row>
    <row r="110" spans="1:8" x14ac:dyDescent="0.25">
      <c r="A110" s="62"/>
      <c r="B110" s="62"/>
      <c r="C110" s="53"/>
      <c r="D110" s="62"/>
      <c r="E110" s="69"/>
      <c r="F110" s="182"/>
      <c r="G110" s="115"/>
      <c r="H110" s="116"/>
    </row>
    <row r="111" spans="1:8" x14ac:dyDescent="0.25">
      <c r="A111" s="62"/>
      <c r="B111" s="62"/>
      <c r="C111" s="53"/>
      <c r="D111" s="62"/>
      <c r="E111" s="69"/>
      <c r="F111" s="182"/>
      <c r="G111" s="115"/>
      <c r="H111" s="116"/>
    </row>
    <row r="112" spans="1:8" x14ac:dyDescent="0.25">
      <c r="A112" s="62"/>
      <c r="B112" s="62"/>
      <c r="C112" s="53"/>
      <c r="D112" s="62"/>
      <c r="E112" s="69"/>
      <c r="F112" s="182"/>
      <c r="G112" s="115"/>
      <c r="H112" s="116"/>
    </row>
    <row r="113" spans="1:8" x14ac:dyDescent="0.25">
      <c r="A113" s="62"/>
      <c r="B113" s="62"/>
      <c r="C113" s="53"/>
      <c r="D113" s="62"/>
      <c r="E113" s="69"/>
      <c r="F113" s="182"/>
      <c r="G113" s="115"/>
      <c r="H113" s="116"/>
    </row>
    <row r="114" spans="1:8" x14ac:dyDescent="0.25">
      <c r="A114" s="62"/>
      <c r="B114" s="62"/>
      <c r="C114" s="53"/>
      <c r="D114" s="62"/>
      <c r="E114" s="69"/>
      <c r="F114" s="182"/>
      <c r="G114" s="115"/>
      <c r="H114" s="116"/>
    </row>
    <row r="115" spans="1:8" x14ac:dyDescent="0.25">
      <c r="A115" s="62"/>
      <c r="B115" s="62"/>
      <c r="C115" s="53"/>
      <c r="D115" s="62"/>
      <c r="E115" s="69"/>
      <c r="F115" s="182"/>
      <c r="G115" s="115"/>
      <c r="H115" s="116"/>
    </row>
    <row r="116" spans="1:8" x14ac:dyDescent="0.25">
      <c r="A116" s="62"/>
      <c r="B116" s="62"/>
      <c r="C116" s="53"/>
      <c r="D116" s="62"/>
      <c r="E116" s="69"/>
      <c r="F116" s="182"/>
      <c r="G116" s="115"/>
      <c r="H116" s="116"/>
    </row>
    <row r="117" spans="1:8" x14ac:dyDescent="0.25">
      <c r="A117" s="62"/>
      <c r="B117" s="62"/>
      <c r="C117" s="53"/>
      <c r="D117" s="62"/>
      <c r="E117" s="69"/>
      <c r="F117" s="182"/>
      <c r="G117" s="115"/>
      <c r="H117" s="116"/>
    </row>
    <row r="118" spans="1:8" x14ac:dyDescent="0.25">
      <c r="A118" s="62"/>
      <c r="B118" s="62"/>
      <c r="C118" s="53"/>
      <c r="D118" s="62"/>
      <c r="E118" s="69"/>
      <c r="F118" s="182"/>
      <c r="G118" s="115"/>
      <c r="H118" s="116"/>
    </row>
    <row r="119" spans="1:8" x14ac:dyDescent="0.25">
      <c r="A119" s="62"/>
      <c r="B119" s="62"/>
      <c r="C119" s="53"/>
      <c r="D119" s="62"/>
      <c r="E119" s="69"/>
      <c r="F119" s="182"/>
      <c r="G119" s="115"/>
      <c r="H119" s="116"/>
    </row>
    <row r="120" spans="1:8" x14ac:dyDescent="0.25">
      <c r="A120" s="62"/>
      <c r="B120" s="62"/>
      <c r="C120" s="53"/>
      <c r="D120" s="62"/>
      <c r="E120" s="69"/>
      <c r="F120" s="182"/>
      <c r="G120" s="115"/>
      <c r="H120" s="116"/>
    </row>
    <row r="121" spans="1:8" x14ac:dyDescent="0.25">
      <c r="A121" s="62"/>
      <c r="B121" s="62"/>
      <c r="C121" s="53"/>
      <c r="D121" s="62"/>
      <c r="E121" s="69"/>
      <c r="F121" s="182"/>
      <c r="G121" s="115"/>
      <c r="H121" s="116"/>
    </row>
    <row r="122" spans="1:8" x14ac:dyDescent="0.25">
      <c r="A122" s="62"/>
      <c r="B122" s="62"/>
      <c r="C122" s="53"/>
      <c r="D122" s="62"/>
      <c r="E122" s="69"/>
      <c r="F122" s="182"/>
      <c r="G122" s="115"/>
      <c r="H122" s="116"/>
    </row>
    <row r="123" spans="1:8" x14ac:dyDescent="0.25">
      <c r="A123" s="62"/>
      <c r="B123" s="62"/>
      <c r="C123" s="53"/>
      <c r="D123" s="62"/>
      <c r="E123" s="69"/>
      <c r="F123" s="182"/>
      <c r="G123" s="115"/>
      <c r="H123" s="116"/>
    </row>
    <row r="124" spans="1:8" x14ac:dyDescent="0.25">
      <c r="A124" s="62"/>
      <c r="B124" s="62"/>
      <c r="C124" s="53"/>
      <c r="D124" s="62"/>
      <c r="E124" s="69"/>
      <c r="F124" s="182"/>
      <c r="G124" s="115"/>
      <c r="H124" s="116"/>
    </row>
    <row r="125" spans="1:8" x14ac:dyDescent="0.25">
      <c r="A125" s="62"/>
      <c r="B125" s="62"/>
      <c r="C125" s="53"/>
      <c r="D125" s="62"/>
      <c r="E125" s="69"/>
      <c r="F125" s="182"/>
      <c r="G125" s="115"/>
      <c r="H125" s="116"/>
    </row>
    <row r="126" spans="1:8" x14ac:dyDescent="0.25">
      <c r="A126" s="62"/>
      <c r="B126" s="62"/>
      <c r="C126" s="53"/>
      <c r="D126" s="62"/>
      <c r="E126" s="69"/>
      <c r="F126" s="182"/>
      <c r="G126" s="115"/>
      <c r="H126" s="116"/>
    </row>
    <row r="127" spans="1:8" x14ac:dyDescent="0.25">
      <c r="A127" s="62"/>
      <c r="B127" s="62"/>
      <c r="C127" s="53"/>
      <c r="D127" s="62"/>
      <c r="E127" s="69"/>
      <c r="F127" s="182"/>
      <c r="G127" s="115"/>
      <c r="H127" s="116"/>
    </row>
    <row r="128" spans="1:8" x14ac:dyDescent="0.25">
      <c r="A128" s="62"/>
      <c r="B128" s="62"/>
      <c r="C128" s="53"/>
      <c r="D128" s="62"/>
      <c r="E128" s="69"/>
      <c r="F128" s="182"/>
      <c r="G128" s="115"/>
      <c r="H128" s="116"/>
    </row>
    <row r="129" spans="1:8" x14ac:dyDescent="0.25">
      <c r="A129" s="62"/>
      <c r="B129" s="62"/>
      <c r="C129" s="53"/>
      <c r="D129" s="62"/>
      <c r="E129" s="69"/>
      <c r="F129" s="182"/>
      <c r="G129" s="115"/>
      <c r="H129" s="116"/>
    </row>
    <row r="130" spans="1:8" x14ac:dyDescent="0.25">
      <c r="A130" s="62"/>
      <c r="B130" s="62"/>
      <c r="C130" s="53"/>
      <c r="D130" s="62"/>
      <c r="E130" s="69"/>
      <c r="F130" s="182"/>
      <c r="G130" s="115"/>
      <c r="H130" s="116"/>
    </row>
    <row r="131" spans="1:8" x14ac:dyDescent="0.25">
      <c r="A131" s="62"/>
      <c r="B131" s="62"/>
      <c r="C131" s="53"/>
      <c r="D131" s="62"/>
      <c r="E131" s="69"/>
      <c r="F131" s="182"/>
      <c r="G131" s="115"/>
      <c r="H131" s="116"/>
    </row>
    <row r="132" spans="1:8" x14ac:dyDescent="0.25">
      <c r="A132" s="62"/>
      <c r="B132" s="62"/>
      <c r="C132" s="53"/>
      <c r="D132" s="62"/>
      <c r="E132" s="69"/>
      <c r="F132" s="182"/>
      <c r="G132" s="115"/>
      <c r="H132" s="116"/>
    </row>
    <row r="133" spans="1:8" x14ac:dyDescent="0.25">
      <c r="A133" s="62"/>
      <c r="B133" s="62"/>
      <c r="C133" s="53"/>
      <c r="D133" s="62"/>
      <c r="E133" s="69"/>
      <c r="F133" s="182"/>
      <c r="G133" s="115"/>
      <c r="H133" s="116"/>
    </row>
    <row r="134" spans="1:8" x14ac:dyDescent="0.25">
      <c r="A134" s="62"/>
      <c r="B134" s="62"/>
      <c r="C134" s="53"/>
      <c r="D134" s="62"/>
      <c r="E134" s="69"/>
      <c r="F134" s="182"/>
      <c r="G134" s="115"/>
      <c r="H134" s="116"/>
    </row>
    <row r="135" spans="1:8" x14ac:dyDescent="0.25">
      <c r="A135" s="62"/>
      <c r="B135" s="62"/>
      <c r="C135" s="53"/>
      <c r="D135" s="62"/>
      <c r="E135" s="69"/>
      <c r="F135" s="182"/>
      <c r="G135" s="115"/>
      <c r="H135" s="116"/>
    </row>
    <row r="136" spans="1:8" x14ac:dyDescent="0.25">
      <c r="A136" s="62"/>
      <c r="B136" s="62"/>
      <c r="C136" s="53"/>
      <c r="D136" s="62"/>
      <c r="E136" s="69"/>
      <c r="F136" s="182"/>
      <c r="G136" s="115"/>
      <c r="H136" s="116"/>
    </row>
    <row r="137" spans="1:8" x14ac:dyDescent="0.25">
      <c r="A137" s="62"/>
      <c r="B137" s="62"/>
      <c r="C137" s="53"/>
      <c r="D137" s="62"/>
      <c r="E137" s="69"/>
      <c r="F137" s="182"/>
      <c r="G137" s="115"/>
      <c r="H137" s="116"/>
    </row>
    <row r="138" spans="1:8" x14ac:dyDescent="0.25">
      <c r="A138" s="62"/>
      <c r="B138" s="62"/>
      <c r="C138" s="53"/>
      <c r="D138" s="62"/>
      <c r="E138" s="69"/>
      <c r="F138" s="182"/>
      <c r="G138" s="115"/>
      <c r="H138" s="116"/>
    </row>
    <row r="139" spans="1:8" x14ac:dyDescent="0.25">
      <c r="A139" s="63"/>
      <c r="B139" s="63"/>
      <c r="C139" s="19"/>
      <c r="D139" s="63"/>
      <c r="E139" s="67"/>
      <c r="F139" s="183"/>
      <c r="G139" s="112"/>
      <c r="H139" s="117"/>
    </row>
    <row r="140" spans="1:8" x14ac:dyDescent="0.25">
      <c r="A140" s="63"/>
      <c r="B140" s="63"/>
      <c r="C140" s="19"/>
      <c r="D140" s="63"/>
      <c r="E140" s="67"/>
      <c r="F140" s="183"/>
      <c r="G140" s="112"/>
      <c r="H140" s="117"/>
    </row>
    <row r="141" spans="1:8" x14ac:dyDescent="0.25">
      <c r="A141" s="64"/>
      <c r="B141" s="64"/>
      <c r="C141" s="49"/>
      <c r="D141" s="64"/>
      <c r="E141" s="70"/>
      <c r="F141" s="184"/>
      <c r="G141" s="118"/>
      <c r="H141" s="119"/>
    </row>
    <row r="142" spans="1:8" x14ac:dyDescent="0.25">
      <c r="A142" s="64"/>
      <c r="B142" s="64"/>
      <c r="C142" s="49"/>
      <c r="D142" s="64"/>
      <c r="E142" s="70"/>
      <c r="F142" s="184"/>
      <c r="G142" s="118"/>
      <c r="H142" s="119"/>
    </row>
    <row r="143" spans="1:8" x14ac:dyDescent="0.25">
      <c r="A143" s="64"/>
      <c r="B143" s="64"/>
      <c r="C143" s="49"/>
      <c r="D143" s="64"/>
      <c r="E143" s="70"/>
      <c r="F143" s="184"/>
      <c r="G143" s="118"/>
      <c r="H143" s="119"/>
    </row>
    <row r="144" spans="1:8" x14ac:dyDescent="0.25">
      <c r="A144" s="64"/>
      <c r="B144" s="64"/>
      <c r="C144" s="49"/>
      <c r="D144" s="64"/>
      <c r="E144" s="70"/>
      <c r="F144" s="184"/>
      <c r="G144" s="118"/>
      <c r="H144" s="119"/>
    </row>
    <row r="145" spans="1:8" x14ac:dyDescent="0.25">
      <c r="A145" s="64"/>
      <c r="B145" s="64"/>
      <c r="C145" s="49"/>
      <c r="D145" s="64"/>
      <c r="E145" s="70"/>
      <c r="F145" s="184"/>
      <c r="G145" s="118"/>
      <c r="H145" s="119"/>
    </row>
    <row r="146" spans="1:8" x14ac:dyDescent="0.25">
      <c r="A146" s="64"/>
      <c r="B146" s="64"/>
      <c r="C146" s="49"/>
      <c r="D146" s="64"/>
      <c r="E146" s="70"/>
      <c r="F146" s="184"/>
      <c r="G146" s="118"/>
      <c r="H146" s="119"/>
    </row>
  </sheetData>
  <mergeCells count="8">
    <mergeCell ref="A21:H21"/>
    <mergeCell ref="A20:H20"/>
    <mergeCell ref="A1:H1"/>
    <mergeCell ref="A7:H7"/>
    <mergeCell ref="A3:H3"/>
    <mergeCell ref="A6:H6"/>
    <mergeCell ref="A8:H8"/>
    <mergeCell ref="A13:H13"/>
  </mergeCells>
  <pageMargins left="0.31496062992125984" right="0.31496062992125984" top="0.35433070866141736" bottom="0.35433070866141736"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4"/>
  <sheetViews>
    <sheetView zoomScale="80" zoomScaleNormal="80" workbookViewId="0">
      <pane xSplit="2" ySplit="8" topLeftCell="C73" activePane="bottomRight" state="frozen"/>
      <selection pane="topRight" activeCell="C1" sqref="C1"/>
      <selection pane="bottomLeft" activeCell="A6" sqref="A6"/>
      <selection pane="bottomRight" activeCell="C85" sqref="C85"/>
    </sheetView>
  </sheetViews>
  <sheetFormatPr defaultColWidth="9.140625" defaultRowHeight="12.75" x14ac:dyDescent="0.2"/>
  <cols>
    <col min="1" max="1" width="18.5703125" style="1" customWidth="1"/>
    <col min="2" max="2" width="34.28515625" style="1" customWidth="1"/>
    <col min="3" max="3" width="21.7109375" style="1" customWidth="1"/>
    <col min="4" max="4" width="15.42578125" style="29" customWidth="1"/>
    <col min="5" max="7" width="12.140625" style="29" bestFit="1" customWidth="1"/>
    <col min="8" max="9" width="9.140625" style="29"/>
    <col min="10" max="10" width="9" style="29" customWidth="1"/>
    <col min="11" max="11" width="34.140625" style="30" hidden="1" customWidth="1"/>
    <col min="12" max="12" width="9.140625" style="1"/>
    <col min="13" max="13" width="9.42578125" style="1" customWidth="1"/>
    <col min="14" max="16384" width="9.140625" style="1"/>
  </cols>
  <sheetData>
    <row r="1" spans="1:26" x14ac:dyDescent="0.2">
      <c r="D1" s="217"/>
      <c r="E1" s="217"/>
      <c r="F1" s="217"/>
      <c r="G1" s="217"/>
      <c r="H1" s="217"/>
      <c r="I1" s="217"/>
      <c r="J1" s="217"/>
    </row>
    <row r="2" spans="1:26" x14ac:dyDescent="0.2">
      <c r="D2" s="217"/>
      <c r="E2" s="217"/>
      <c r="F2" s="217"/>
      <c r="G2" s="217"/>
      <c r="H2" s="217"/>
      <c r="I2" s="217"/>
      <c r="J2" s="217"/>
    </row>
    <row r="3" spans="1:26" ht="31.5" customHeight="1" x14ac:dyDescent="0.2">
      <c r="D3" s="31"/>
      <c r="E3" s="31"/>
      <c r="F3" s="31"/>
      <c r="G3" s="31"/>
      <c r="H3" s="427" t="s">
        <v>222</v>
      </c>
      <c r="I3" s="427"/>
      <c r="J3" s="427"/>
      <c r="K3" s="32" t="s">
        <v>125</v>
      </c>
    </row>
    <row r="4" spans="1:26" hidden="1" x14ac:dyDescent="0.2">
      <c r="D4" s="31"/>
      <c r="E4" s="31"/>
      <c r="F4" s="31"/>
      <c r="G4" s="31"/>
      <c r="H4" s="31"/>
      <c r="I4" s="31"/>
      <c r="J4" s="31"/>
    </row>
    <row r="5" spans="1:26" ht="15" hidden="1" x14ac:dyDescent="0.2">
      <c r="I5" s="434"/>
      <c r="J5" s="434"/>
      <c r="K5" s="44" t="s">
        <v>42</v>
      </c>
    </row>
    <row r="6" spans="1:26" ht="39" customHeight="1" x14ac:dyDescent="0.2">
      <c r="A6" s="428" t="s">
        <v>221</v>
      </c>
      <c r="B6" s="428"/>
      <c r="C6" s="428"/>
      <c r="D6" s="428"/>
      <c r="E6" s="428"/>
      <c r="F6" s="428"/>
      <c r="G6" s="428"/>
      <c r="H6" s="428"/>
      <c r="I6" s="428"/>
      <c r="J6" s="428"/>
      <c r="K6" s="428"/>
    </row>
    <row r="7" spans="1:26" ht="18.75" customHeight="1" x14ac:dyDescent="0.2">
      <c r="A7" s="438" t="s">
        <v>2</v>
      </c>
      <c r="B7" s="417" t="s">
        <v>43</v>
      </c>
      <c r="C7" s="417" t="s">
        <v>3</v>
      </c>
      <c r="D7" s="435" t="s">
        <v>44</v>
      </c>
      <c r="E7" s="436"/>
      <c r="F7" s="436"/>
      <c r="G7" s="436"/>
      <c r="H7" s="436"/>
      <c r="I7" s="436"/>
      <c r="J7" s="437"/>
      <c r="K7" s="417" t="s">
        <v>99</v>
      </c>
    </row>
    <row r="8" spans="1:26" ht="77.25" customHeight="1" x14ac:dyDescent="0.2">
      <c r="A8" s="439"/>
      <c r="B8" s="418"/>
      <c r="C8" s="418"/>
      <c r="D8" s="33" t="s">
        <v>45</v>
      </c>
      <c r="E8" s="34" t="s">
        <v>51</v>
      </c>
      <c r="F8" s="34" t="s">
        <v>56</v>
      </c>
      <c r="G8" s="35" t="s">
        <v>52</v>
      </c>
      <c r="H8" s="35" t="s">
        <v>53</v>
      </c>
      <c r="I8" s="35" t="s">
        <v>54</v>
      </c>
      <c r="J8" s="35" t="s">
        <v>55</v>
      </c>
      <c r="K8" s="418"/>
    </row>
    <row r="9" spans="1:26" ht="15" x14ac:dyDescent="0.2">
      <c r="A9" s="424" t="s">
        <v>7</v>
      </c>
      <c r="B9" s="424" t="s">
        <v>80</v>
      </c>
      <c r="C9" s="36" t="s">
        <v>25</v>
      </c>
      <c r="D9" s="162">
        <f t="shared" ref="D9:D49" si="0">SUM(E9:J9)</f>
        <v>61956.349999999991</v>
      </c>
      <c r="E9" s="162">
        <f t="shared" ref="E9:J9" si="1">E10+E19+E20+E21</f>
        <v>5805.05</v>
      </c>
      <c r="F9" s="162">
        <f t="shared" si="1"/>
        <v>13248.600000000002</v>
      </c>
      <c r="G9" s="35">
        <f t="shared" si="1"/>
        <v>14604.599999999999</v>
      </c>
      <c r="H9" s="35">
        <f t="shared" si="1"/>
        <v>9868.3999999999978</v>
      </c>
      <c r="I9" s="35">
        <f t="shared" si="1"/>
        <v>9649.4</v>
      </c>
      <c r="J9" s="35">
        <f t="shared" si="1"/>
        <v>8780.2999999999993</v>
      </c>
      <c r="K9" s="45"/>
    </row>
    <row r="10" spans="1:26" ht="42.75" x14ac:dyDescent="0.2">
      <c r="A10" s="425"/>
      <c r="B10" s="425"/>
      <c r="C10" s="145" t="s">
        <v>291</v>
      </c>
      <c r="D10" s="162">
        <f t="shared" si="0"/>
        <v>16844.870000000003</v>
      </c>
      <c r="E10" s="162">
        <f>SUM(E11:E18)</f>
        <v>2100.75</v>
      </c>
      <c r="F10" s="162">
        <f t="shared" ref="F10:J10" si="2">SUM(F11:F18)</f>
        <v>6491.5200000000013</v>
      </c>
      <c r="G10" s="35">
        <f t="shared" si="2"/>
        <v>4986.7999999999993</v>
      </c>
      <c r="H10" s="35">
        <f t="shared" si="2"/>
        <v>1200.6999999999998</v>
      </c>
      <c r="I10" s="35">
        <f t="shared" si="2"/>
        <v>1200.6999999999998</v>
      </c>
      <c r="J10" s="35">
        <f t="shared" si="2"/>
        <v>864.4</v>
      </c>
      <c r="K10" s="45"/>
    </row>
    <row r="11" spans="1:26" s="132" customFormat="1" ht="30" x14ac:dyDescent="0.2">
      <c r="A11" s="425"/>
      <c r="B11" s="425"/>
      <c r="C11" s="135" t="s">
        <v>292</v>
      </c>
      <c r="D11" s="163">
        <f>SUM(E11:J11)</f>
        <v>1438</v>
      </c>
      <c r="E11" s="163">
        <f t="shared" ref="E11:J18" si="3">E24+E88</f>
        <v>192.5</v>
      </c>
      <c r="F11" s="163">
        <f t="shared" si="3"/>
        <v>285.39999999999998</v>
      </c>
      <c r="G11" s="219">
        <f t="shared" si="3"/>
        <v>252.1</v>
      </c>
      <c r="H11" s="219">
        <f t="shared" si="3"/>
        <v>236</v>
      </c>
      <c r="I11" s="219">
        <f t="shared" si="3"/>
        <v>236</v>
      </c>
      <c r="J11" s="219">
        <f t="shared" si="3"/>
        <v>236</v>
      </c>
      <c r="K11" s="131"/>
      <c r="L11" s="212"/>
      <c r="M11" s="213"/>
      <c r="N11" s="212"/>
      <c r="O11" s="212"/>
      <c r="P11" s="212"/>
      <c r="Q11" s="212"/>
      <c r="R11" s="212"/>
      <c r="S11" s="212"/>
      <c r="T11" s="212"/>
      <c r="U11" s="212"/>
      <c r="V11" s="212"/>
      <c r="W11" s="212"/>
      <c r="X11" s="212"/>
      <c r="Y11" s="212"/>
      <c r="Z11" s="212"/>
    </row>
    <row r="12" spans="1:26" s="134" customFormat="1" ht="30" x14ac:dyDescent="0.2">
      <c r="A12" s="425"/>
      <c r="B12" s="425"/>
      <c r="C12" s="38" t="s">
        <v>293</v>
      </c>
      <c r="D12" s="162">
        <f t="shared" si="0"/>
        <v>2899.1</v>
      </c>
      <c r="E12" s="162">
        <f t="shared" si="3"/>
        <v>34.1</v>
      </c>
      <c r="F12" s="162">
        <f t="shared" si="3"/>
        <v>0</v>
      </c>
      <c r="G12" s="35">
        <f t="shared" si="3"/>
        <v>2835</v>
      </c>
      <c r="H12" s="35">
        <f t="shared" si="3"/>
        <v>10</v>
      </c>
      <c r="I12" s="35">
        <f t="shared" si="3"/>
        <v>10</v>
      </c>
      <c r="J12" s="35">
        <f t="shared" si="3"/>
        <v>10</v>
      </c>
      <c r="K12" s="133"/>
      <c r="L12" s="25"/>
      <c r="M12" s="25"/>
      <c r="N12" s="25"/>
      <c r="O12" s="25"/>
      <c r="P12" s="25"/>
      <c r="Q12" s="25"/>
      <c r="R12" s="25"/>
      <c r="S12" s="25"/>
      <c r="T12" s="25"/>
      <c r="U12" s="25"/>
      <c r="V12" s="25"/>
      <c r="W12" s="25"/>
      <c r="X12" s="25"/>
      <c r="Y12" s="25"/>
      <c r="Z12" s="25"/>
    </row>
    <row r="13" spans="1:26" s="134" customFormat="1" ht="30" x14ac:dyDescent="0.2">
      <c r="A13" s="425"/>
      <c r="B13" s="425"/>
      <c r="C13" s="38" t="s">
        <v>294</v>
      </c>
      <c r="D13" s="162">
        <f t="shared" si="0"/>
        <v>5112.3000000000011</v>
      </c>
      <c r="E13" s="162">
        <f t="shared" si="3"/>
        <v>695.59999999999991</v>
      </c>
      <c r="F13" s="162">
        <f t="shared" si="3"/>
        <v>3431.1000000000004</v>
      </c>
      <c r="G13" s="35">
        <f t="shared" si="3"/>
        <v>385.6</v>
      </c>
      <c r="H13" s="35">
        <f t="shared" si="3"/>
        <v>200</v>
      </c>
      <c r="I13" s="35">
        <f t="shared" si="3"/>
        <v>200</v>
      </c>
      <c r="J13" s="35">
        <f t="shared" si="3"/>
        <v>200</v>
      </c>
      <c r="K13" s="133"/>
      <c r="L13" s="25"/>
      <c r="M13" s="25"/>
      <c r="N13" s="25"/>
      <c r="O13" s="25"/>
      <c r="P13" s="25"/>
      <c r="Q13" s="25"/>
      <c r="R13" s="25"/>
      <c r="S13" s="25"/>
      <c r="T13" s="25"/>
      <c r="U13" s="25"/>
      <c r="V13" s="25"/>
      <c r="W13" s="25"/>
      <c r="X13" s="25"/>
      <c r="Y13" s="25"/>
      <c r="Z13" s="25"/>
    </row>
    <row r="14" spans="1:26" s="134" customFormat="1" ht="30" x14ac:dyDescent="0.2">
      <c r="A14" s="425"/>
      <c r="B14" s="425"/>
      <c r="C14" s="38" t="s">
        <v>295</v>
      </c>
      <c r="D14" s="162">
        <f t="shared" si="0"/>
        <v>1417.0000000000002</v>
      </c>
      <c r="E14" s="162">
        <f t="shared" si="3"/>
        <v>79.2</v>
      </c>
      <c r="F14" s="162">
        <f t="shared" si="3"/>
        <v>552.20000000000005</v>
      </c>
      <c r="G14" s="35">
        <f t="shared" si="3"/>
        <v>552.20000000000005</v>
      </c>
      <c r="H14" s="35">
        <f t="shared" si="3"/>
        <v>89.9</v>
      </c>
      <c r="I14" s="35">
        <f t="shared" si="3"/>
        <v>89.9</v>
      </c>
      <c r="J14" s="35">
        <f t="shared" si="3"/>
        <v>53.6</v>
      </c>
      <c r="K14" s="133"/>
      <c r="L14" s="25"/>
      <c r="M14" s="25"/>
      <c r="N14" s="25"/>
      <c r="O14" s="25"/>
      <c r="P14" s="25"/>
      <c r="Q14" s="25"/>
      <c r="R14" s="25"/>
      <c r="S14" s="25"/>
      <c r="T14" s="25"/>
      <c r="U14" s="25"/>
      <c r="V14" s="25"/>
      <c r="W14" s="25"/>
      <c r="X14" s="25"/>
      <c r="Y14" s="25"/>
      <c r="Z14" s="25"/>
    </row>
    <row r="15" spans="1:26" s="134" customFormat="1" ht="30" x14ac:dyDescent="0.2">
      <c r="A15" s="425"/>
      <c r="B15" s="425"/>
      <c r="C15" s="38" t="s">
        <v>296</v>
      </c>
      <c r="D15" s="35">
        <f t="shared" si="0"/>
        <v>1632</v>
      </c>
      <c r="E15" s="35">
        <f t="shared" si="3"/>
        <v>99.1</v>
      </c>
      <c r="F15" s="35">
        <f t="shared" si="3"/>
        <v>1230.6000000000001</v>
      </c>
      <c r="G15" s="35">
        <f t="shared" si="3"/>
        <v>125.9</v>
      </c>
      <c r="H15" s="35">
        <f t="shared" si="3"/>
        <v>58.8</v>
      </c>
      <c r="I15" s="35">
        <f t="shared" si="3"/>
        <v>58.8</v>
      </c>
      <c r="J15" s="35">
        <f t="shared" si="3"/>
        <v>58.8</v>
      </c>
      <c r="K15" s="133"/>
      <c r="L15" s="25"/>
      <c r="M15" s="25"/>
      <c r="N15" s="25"/>
      <c r="O15" s="25"/>
      <c r="P15" s="25"/>
      <c r="Q15" s="25"/>
      <c r="R15" s="25"/>
      <c r="S15" s="25"/>
      <c r="T15" s="25"/>
      <c r="U15" s="25"/>
      <c r="V15" s="25"/>
      <c r="W15" s="25"/>
      <c r="X15" s="25"/>
      <c r="Y15" s="25"/>
      <c r="Z15" s="25"/>
    </row>
    <row r="16" spans="1:26" s="134" customFormat="1" ht="30" x14ac:dyDescent="0.2">
      <c r="A16" s="425"/>
      <c r="B16" s="425"/>
      <c r="C16" s="38" t="s">
        <v>298</v>
      </c>
      <c r="D16" s="35">
        <f t="shared" si="0"/>
        <v>1036.5700000000002</v>
      </c>
      <c r="E16" s="35">
        <f t="shared" si="3"/>
        <v>215.25</v>
      </c>
      <c r="F16" s="35">
        <f t="shared" si="3"/>
        <v>204.92000000000002</v>
      </c>
      <c r="G16" s="35">
        <f t="shared" si="3"/>
        <v>238.4</v>
      </c>
      <c r="H16" s="35">
        <f t="shared" si="3"/>
        <v>126</v>
      </c>
      <c r="I16" s="35">
        <f t="shared" si="3"/>
        <v>126</v>
      </c>
      <c r="J16" s="35">
        <f t="shared" si="3"/>
        <v>126</v>
      </c>
      <c r="K16" s="133"/>
      <c r="L16" s="25"/>
      <c r="M16" s="25"/>
      <c r="N16" s="25"/>
      <c r="O16" s="25"/>
      <c r="P16" s="25"/>
      <c r="Q16" s="25"/>
      <c r="R16" s="25"/>
      <c r="S16" s="25"/>
      <c r="T16" s="25"/>
      <c r="U16" s="25"/>
      <c r="V16" s="25"/>
      <c r="W16" s="25"/>
      <c r="X16" s="25"/>
      <c r="Y16" s="25"/>
      <c r="Z16" s="25"/>
    </row>
    <row r="17" spans="1:26" s="134" customFormat="1" ht="30" x14ac:dyDescent="0.2">
      <c r="A17" s="425"/>
      <c r="B17" s="425"/>
      <c r="C17" s="38" t="s">
        <v>297</v>
      </c>
      <c r="D17" s="35">
        <f t="shared" si="0"/>
        <v>1339.5</v>
      </c>
      <c r="E17" s="35">
        <f t="shared" si="3"/>
        <v>144</v>
      </c>
      <c r="F17" s="35">
        <f t="shared" si="3"/>
        <v>557</v>
      </c>
      <c r="G17" s="35">
        <f t="shared" si="3"/>
        <v>428.5</v>
      </c>
      <c r="H17" s="35">
        <f t="shared" si="3"/>
        <v>70</v>
      </c>
      <c r="I17" s="35">
        <f t="shared" si="3"/>
        <v>70</v>
      </c>
      <c r="J17" s="35">
        <f t="shared" si="3"/>
        <v>70</v>
      </c>
      <c r="K17" s="133"/>
      <c r="L17" s="25"/>
      <c r="M17" s="25"/>
      <c r="N17" s="25"/>
      <c r="O17" s="25"/>
      <c r="P17" s="25"/>
      <c r="Q17" s="25"/>
      <c r="R17" s="25"/>
      <c r="S17" s="25"/>
      <c r="T17" s="25"/>
      <c r="U17" s="25"/>
      <c r="V17" s="25"/>
      <c r="W17" s="25"/>
      <c r="X17" s="25"/>
      <c r="Y17" s="25"/>
      <c r="Z17" s="25"/>
    </row>
    <row r="18" spans="1:26" s="134" customFormat="1" ht="30" x14ac:dyDescent="0.2">
      <c r="A18" s="425"/>
      <c r="B18" s="425"/>
      <c r="C18" s="38" t="s">
        <v>287</v>
      </c>
      <c r="D18" s="35">
        <f t="shared" si="0"/>
        <v>1970.3999999999999</v>
      </c>
      <c r="E18" s="35">
        <f t="shared" si="3"/>
        <v>641</v>
      </c>
      <c r="F18" s="35">
        <f t="shared" si="3"/>
        <v>230.3</v>
      </c>
      <c r="G18" s="35">
        <f t="shared" si="3"/>
        <v>169.1</v>
      </c>
      <c r="H18" s="35">
        <f t="shared" si="3"/>
        <v>410</v>
      </c>
      <c r="I18" s="35">
        <f t="shared" si="3"/>
        <v>410</v>
      </c>
      <c r="J18" s="35">
        <f t="shared" si="3"/>
        <v>110</v>
      </c>
      <c r="K18" s="133"/>
      <c r="L18" s="25"/>
      <c r="M18" s="25"/>
      <c r="N18" s="25"/>
      <c r="O18" s="25"/>
      <c r="P18" s="25"/>
      <c r="Q18" s="25"/>
      <c r="R18" s="25"/>
      <c r="S18" s="25"/>
      <c r="T18" s="25"/>
      <c r="U18" s="25"/>
      <c r="V18" s="25"/>
      <c r="W18" s="25"/>
      <c r="X18" s="25"/>
      <c r="Y18" s="25"/>
      <c r="Z18" s="25"/>
    </row>
    <row r="19" spans="1:26" s="134" customFormat="1" ht="71.25" x14ac:dyDescent="0.2">
      <c r="A19" s="425"/>
      <c r="B19" s="425"/>
      <c r="C19" s="142" t="s">
        <v>290</v>
      </c>
      <c r="D19" s="35">
        <f>SUM(E19:J19)</f>
        <v>26855.5</v>
      </c>
      <c r="E19" s="35">
        <v>0</v>
      </c>
      <c r="F19" s="35">
        <f>F32</f>
        <v>3831.9</v>
      </c>
      <c r="G19" s="35">
        <f>G32</f>
        <v>5755.9</v>
      </c>
      <c r="H19" s="35">
        <f>H32</f>
        <v>5755.9</v>
      </c>
      <c r="I19" s="35">
        <f>I32</f>
        <v>5755.9</v>
      </c>
      <c r="J19" s="35">
        <f>J32</f>
        <v>5755.9</v>
      </c>
      <c r="K19" s="133"/>
      <c r="L19" s="25"/>
      <c r="M19" s="25"/>
      <c r="N19" s="25"/>
      <c r="O19" s="25"/>
      <c r="P19" s="25"/>
      <c r="Q19" s="25"/>
      <c r="R19" s="25"/>
      <c r="S19" s="25"/>
      <c r="T19" s="25"/>
      <c r="U19" s="25"/>
      <c r="V19" s="25"/>
      <c r="W19" s="25"/>
      <c r="X19" s="25"/>
      <c r="Y19" s="25"/>
      <c r="Z19" s="25"/>
    </row>
    <row r="20" spans="1:26" s="25" customFormat="1" ht="42.75" x14ac:dyDescent="0.2">
      <c r="A20" s="425"/>
      <c r="B20" s="425"/>
      <c r="C20" s="39" t="s">
        <v>288</v>
      </c>
      <c r="D20" s="35">
        <f>SUM(E20:J20)</f>
        <v>17250.099999999999</v>
      </c>
      <c r="E20" s="35">
        <f>E33</f>
        <v>3566.7</v>
      </c>
      <c r="F20" s="35">
        <f t="shared" ref="F20:J20" si="4">F33</f>
        <v>2504.1</v>
      </c>
      <c r="G20" s="35">
        <f t="shared" si="4"/>
        <v>3599</v>
      </c>
      <c r="H20" s="35">
        <f t="shared" si="4"/>
        <v>2727.5</v>
      </c>
      <c r="I20" s="35">
        <f t="shared" si="4"/>
        <v>2692.8</v>
      </c>
      <c r="J20" s="35">
        <f t="shared" si="4"/>
        <v>2160</v>
      </c>
      <c r="K20" s="46"/>
    </row>
    <row r="21" spans="1:26" s="25" customFormat="1" ht="71.25" x14ac:dyDescent="0.2">
      <c r="A21" s="425"/>
      <c r="B21" s="425"/>
      <c r="C21" s="39" t="s">
        <v>289</v>
      </c>
      <c r="D21" s="35">
        <f t="shared" si="0"/>
        <v>1005.8799999999999</v>
      </c>
      <c r="E21" s="35">
        <f>E34</f>
        <v>137.6</v>
      </c>
      <c r="F21" s="35">
        <f t="shared" ref="F21:J21" si="5">F34</f>
        <v>421.08</v>
      </c>
      <c r="G21" s="35">
        <f t="shared" si="5"/>
        <v>262.89999999999998</v>
      </c>
      <c r="H21" s="35">
        <f t="shared" si="5"/>
        <v>184.3</v>
      </c>
      <c r="I21" s="35">
        <f t="shared" si="5"/>
        <v>0</v>
      </c>
      <c r="J21" s="35">
        <f t="shared" si="5"/>
        <v>0</v>
      </c>
      <c r="K21" s="46"/>
    </row>
    <row r="22" spans="1:26" ht="15" x14ac:dyDescent="0.2">
      <c r="A22" s="433" t="s">
        <v>57</v>
      </c>
      <c r="B22" s="433" t="s">
        <v>74</v>
      </c>
      <c r="C22" s="36" t="s">
        <v>58</v>
      </c>
      <c r="D22" s="162">
        <f>SUM(E22:J22)</f>
        <v>58898.95</v>
      </c>
      <c r="E22" s="162">
        <f t="shared" ref="E22:J22" si="6">E23+E33+E34+E32</f>
        <v>4630.05</v>
      </c>
      <c r="F22" s="162">
        <f t="shared" si="6"/>
        <v>12970.300000000001</v>
      </c>
      <c r="G22" s="35">
        <f t="shared" si="6"/>
        <v>14254.5</v>
      </c>
      <c r="H22" s="35">
        <f t="shared" si="6"/>
        <v>9350.4</v>
      </c>
      <c r="I22" s="35">
        <f t="shared" si="6"/>
        <v>9131.4</v>
      </c>
      <c r="J22" s="35">
        <f t="shared" si="6"/>
        <v>8562.2999999999993</v>
      </c>
      <c r="K22" s="45"/>
    </row>
    <row r="23" spans="1:26" ht="42.75" x14ac:dyDescent="0.2">
      <c r="A23" s="433"/>
      <c r="B23" s="433"/>
      <c r="C23" s="145" t="s">
        <v>291</v>
      </c>
      <c r="D23" s="162">
        <f t="shared" si="0"/>
        <v>13787.470000000003</v>
      </c>
      <c r="E23" s="162">
        <f>SUM(E24:E31)</f>
        <v>925.75</v>
      </c>
      <c r="F23" s="162">
        <f t="shared" ref="F23:J23" si="7">SUM(F24:F31)</f>
        <v>6213.2200000000012</v>
      </c>
      <c r="G23" s="35">
        <f t="shared" si="7"/>
        <v>4636.7</v>
      </c>
      <c r="H23" s="35">
        <f t="shared" si="7"/>
        <v>682.7</v>
      </c>
      <c r="I23" s="35">
        <f t="shared" si="7"/>
        <v>682.7</v>
      </c>
      <c r="J23" s="35">
        <f t="shared" si="7"/>
        <v>646.40000000000009</v>
      </c>
      <c r="K23" s="45"/>
    </row>
    <row r="24" spans="1:26" ht="30" x14ac:dyDescent="0.2">
      <c r="A24" s="433"/>
      <c r="B24" s="433"/>
      <c r="C24" s="146" t="s">
        <v>292</v>
      </c>
      <c r="D24" s="162">
        <f t="shared" si="0"/>
        <v>1438</v>
      </c>
      <c r="E24" s="162">
        <f t="shared" ref="E24:J24" si="8">E36+E43+E53</f>
        <v>192.5</v>
      </c>
      <c r="F24" s="162">
        <f t="shared" si="8"/>
        <v>285.39999999999998</v>
      </c>
      <c r="G24" s="35">
        <f>G36+G43+G53</f>
        <v>252.1</v>
      </c>
      <c r="H24" s="35">
        <f t="shared" si="8"/>
        <v>236</v>
      </c>
      <c r="I24" s="35">
        <f t="shared" si="8"/>
        <v>236</v>
      </c>
      <c r="J24" s="35">
        <f t="shared" si="8"/>
        <v>236</v>
      </c>
      <c r="K24" s="45"/>
    </row>
    <row r="25" spans="1:26" ht="30" x14ac:dyDescent="0.2">
      <c r="A25" s="433"/>
      <c r="B25" s="433"/>
      <c r="C25" s="146" t="s">
        <v>293</v>
      </c>
      <c r="D25" s="162">
        <f t="shared" si="0"/>
        <v>2865</v>
      </c>
      <c r="E25" s="162">
        <f t="shared" ref="E25:J25" si="9">E44+E54+E71</f>
        <v>0</v>
      </c>
      <c r="F25" s="162">
        <f t="shared" si="9"/>
        <v>0</v>
      </c>
      <c r="G25" s="35">
        <f t="shared" si="9"/>
        <v>2835</v>
      </c>
      <c r="H25" s="35">
        <f t="shared" si="9"/>
        <v>10</v>
      </c>
      <c r="I25" s="35">
        <f t="shared" si="9"/>
        <v>10</v>
      </c>
      <c r="J25" s="35">
        <f t="shared" si="9"/>
        <v>10</v>
      </c>
      <c r="K25" s="45"/>
    </row>
    <row r="26" spans="1:26" ht="30" x14ac:dyDescent="0.2">
      <c r="A26" s="433"/>
      <c r="B26" s="433"/>
      <c r="C26" s="146" t="s">
        <v>294</v>
      </c>
      <c r="D26" s="162">
        <f t="shared" si="0"/>
        <v>4039.4</v>
      </c>
      <c r="E26" s="162">
        <f t="shared" ref="E26:J26" si="10">E45+E55+E72+E63</f>
        <v>195.7</v>
      </c>
      <c r="F26" s="162">
        <f t="shared" si="10"/>
        <v>3383.1000000000004</v>
      </c>
      <c r="G26" s="35">
        <f t="shared" si="10"/>
        <v>184.6</v>
      </c>
      <c r="H26" s="35">
        <f t="shared" si="10"/>
        <v>92</v>
      </c>
      <c r="I26" s="35">
        <f t="shared" si="10"/>
        <v>92</v>
      </c>
      <c r="J26" s="35">
        <f t="shared" si="10"/>
        <v>92</v>
      </c>
      <c r="K26" s="45"/>
    </row>
    <row r="27" spans="1:26" ht="30" x14ac:dyDescent="0.2">
      <c r="A27" s="433"/>
      <c r="B27" s="433"/>
      <c r="C27" s="146" t="s">
        <v>295</v>
      </c>
      <c r="D27" s="162">
        <f t="shared" si="0"/>
        <v>1417.0000000000002</v>
      </c>
      <c r="E27" s="162">
        <f t="shared" ref="E27:J27" si="11">E46+E56+E68+E73+E79</f>
        <v>79.2</v>
      </c>
      <c r="F27" s="162">
        <f t="shared" si="11"/>
        <v>552.20000000000005</v>
      </c>
      <c r="G27" s="35">
        <f t="shared" si="11"/>
        <v>552.20000000000005</v>
      </c>
      <c r="H27" s="35">
        <f t="shared" si="11"/>
        <v>89.9</v>
      </c>
      <c r="I27" s="35">
        <f t="shared" si="11"/>
        <v>89.9</v>
      </c>
      <c r="J27" s="35">
        <f t="shared" si="11"/>
        <v>53.6</v>
      </c>
      <c r="K27" s="45"/>
    </row>
    <row r="28" spans="1:26" ht="30" x14ac:dyDescent="0.2">
      <c r="A28" s="433"/>
      <c r="B28" s="433"/>
      <c r="C28" s="146" t="s">
        <v>296</v>
      </c>
      <c r="D28" s="162">
        <f t="shared" si="0"/>
        <v>1632</v>
      </c>
      <c r="E28" s="162">
        <f t="shared" ref="E28:J28" si="12">E47+E57+E74+E80+E84</f>
        <v>99.1</v>
      </c>
      <c r="F28" s="162">
        <f t="shared" si="12"/>
        <v>1230.6000000000001</v>
      </c>
      <c r="G28" s="35">
        <f t="shared" si="12"/>
        <v>125.9</v>
      </c>
      <c r="H28" s="35">
        <f t="shared" si="12"/>
        <v>58.8</v>
      </c>
      <c r="I28" s="35">
        <f t="shared" si="12"/>
        <v>58.8</v>
      </c>
      <c r="J28" s="35">
        <f t="shared" si="12"/>
        <v>58.8</v>
      </c>
      <c r="K28" s="45"/>
    </row>
    <row r="29" spans="1:26" ht="30" x14ac:dyDescent="0.2">
      <c r="A29" s="433"/>
      <c r="B29" s="433"/>
      <c r="C29" s="146" t="s">
        <v>298</v>
      </c>
      <c r="D29" s="162">
        <f t="shared" si="0"/>
        <v>1036.5700000000002</v>
      </c>
      <c r="E29" s="162">
        <f t="shared" ref="E29:J29" si="13">E48+E58+E61+E75+E81</f>
        <v>215.25</v>
      </c>
      <c r="F29" s="162">
        <f t="shared" si="13"/>
        <v>204.92000000000002</v>
      </c>
      <c r="G29" s="35">
        <f t="shared" si="13"/>
        <v>238.4</v>
      </c>
      <c r="H29" s="35">
        <f t="shared" si="13"/>
        <v>126</v>
      </c>
      <c r="I29" s="35">
        <f t="shared" si="13"/>
        <v>126</v>
      </c>
      <c r="J29" s="35">
        <f t="shared" si="13"/>
        <v>126</v>
      </c>
      <c r="K29" s="45"/>
    </row>
    <row r="30" spans="1:26" ht="30" x14ac:dyDescent="0.2">
      <c r="A30" s="433"/>
      <c r="B30" s="433"/>
      <c r="C30" s="146" t="s">
        <v>297</v>
      </c>
      <c r="D30" s="162">
        <f t="shared" si="0"/>
        <v>1339.5</v>
      </c>
      <c r="E30" s="162">
        <f t="shared" ref="E30:J30" si="14">E49+E59+E76+E82+E62</f>
        <v>144</v>
      </c>
      <c r="F30" s="162">
        <f t="shared" si="14"/>
        <v>557</v>
      </c>
      <c r="G30" s="35">
        <f t="shared" si="14"/>
        <v>428.5</v>
      </c>
      <c r="H30" s="35">
        <f t="shared" si="14"/>
        <v>70</v>
      </c>
      <c r="I30" s="35">
        <f t="shared" si="14"/>
        <v>70</v>
      </c>
      <c r="J30" s="35">
        <f t="shared" si="14"/>
        <v>70</v>
      </c>
      <c r="K30" s="45"/>
    </row>
    <row r="31" spans="1:26" ht="30" x14ac:dyDescent="0.2">
      <c r="A31" s="433"/>
      <c r="B31" s="433"/>
      <c r="C31" s="146" t="s">
        <v>287</v>
      </c>
      <c r="D31" s="162">
        <f t="shared" si="0"/>
        <v>20</v>
      </c>
      <c r="E31" s="35">
        <f t="shared" ref="E31:J31" si="15">E37+E64+E67+E78+E83+E85</f>
        <v>0</v>
      </c>
      <c r="F31" s="35">
        <f t="shared" si="15"/>
        <v>0</v>
      </c>
      <c r="G31" s="35">
        <f t="shared" si="15"/>
        <v>20</v>
      </c>
      <c r="H31" s="35">
        <f t="shared" si="15"/>
        <v>0</v>
      </c>
      <c r="I31" s="35">
        <f t="shared" si="15"/>
        <v>0</v>
      </c>
      <c r="J31" s="35">
        <f t="shared" si="15"/>
        <v>0</v>
      </c>
      <c r="K31" s="45"/>
    </row>
    <row r="32" spans="1:26" ht="71.25" x14ac:dyDescent="0.2">
      <c r="A32" s="433"/>
      <c r="B32" s="433"/>
      <c r="C32" s="142" t="s">
        <v>290</v>
      </c>
      <c r="D32" s="34">
        <f>SUM(E32:J32)</f>
        <v>26855.5</v>
      </c>
      <c r="E32" s="34">
        <v>0</v>
      </c>
      <c r="F32" s="34">
        <f>F41</f>
        <v>3831.9</v>
      </c>
      <c r="G32" s="35">
        <f>G41</f>
        <v>5755.9</v>
      </c>
      <c r="H32" s="35">
        <f>H41</f>
        <v>5755.9</v>
      </c>
      <c r="I32" s="35">
        <f>I41</f>
        <v>5755.9</v>
      </c>
      <c r="J32" s="35">
        <f>J41</f>
        <v>5755.9</v>
      </c>
      <c r="K32" s="45"/>
    </row>
    <row r="33" spans="1:20" ht="42.75" x14ac:dyDescent="0.2">
      <c r="A33" s="433"/>
      <c r="B33" s="433"/>
      <c r="C33" s="145" t="s">
        <v>288</v>
      </c>
      <c r="D33" s="34">
        <f t="shared" si="0"/>
        <v>17250.099999999999</v>
      </c>
      <c r="E33" s="34">
        <f t="shared" ref="E33:J33" si="16">E39+E69</f>
        <v>3566.7</v>
      </c>
      <c r="F33" s="34">
        <f t="shared" si="16"/>
        <v>2504.1</v>
      </c>
      <c r="G33" s="35">
        <f t="shared" si="16"/>
        <v>3599</v>
      </c>
      <c r="H33" s="35">
        <f t="shared" si="16"/>
        <v>2727.5</v>
      </c>
      <c r="I33" s="35">
        <f t="shared" si="16"/>
        <v>2692.8</v>
      </c>
      <c r="J33" s="35">
        <f t="shared" si="16"/>
        <v>2160</v>
      </c>
      <c r="K33" s="45"/>
    </row>
    <row r="34" spans="1:20" ht="71.25" x14ac:dyDescent="0.2">
      <c r="A34" s="433"/>
      <c r="B34" s="433"/>
      <c r="C34" s="145" t="s">
        <v>289</v>
      </c>
      <c r="D34" s="34">
        <f t="shared" si="0"/>
        <v>1005.8799999999999</v>
      </c>
      <c r="E34" s="34">
        <f t="shared" ref="E34:J34" si="17">E40+E51</f>
        <v>137.6</v>
      </c>
      <c r="F34" s="34">
        <f t="shared" si="17"/>
        <v>421.08</v>
      </c>
      <c r="G34" s="35">
        <f t="shared" si="17"/>
        <v>262.89999999999998</v>
      </c>
      <c r="H34" s="35">
        <f t="shared" si="17"/>
        <v>184.3</v>
      </c>
      <c r="I34" s="35">
        <f t="shared" si="17"/>
        <v>0</v>
      </c>
      <c r="J34" s="35">
        <f t="shared" si="17"/>
        <v>0</v>
      </c>
      <c r="K34" s="45"/>
    </row>
    <row r="35" spans="1:20" ht="15" hidden="1" x14ac:dyDescent="0.2">
      <c r="A35" s="419" t="s">
        <v>59</v>
      </c>
      <c r="B35" s="419" t="s">
        <v>98</v>
      </c>
      <c r="C35" s="37" t="s">
        <v>58</v>
      </c>
      <c r="D35" s="34">
        <f>SUM(E35:J35)</f>
        <v>0</v>
      </c>
      <c r="E35" s="34">
        <f>E36+E37</f>
        <v>0</v>
      </c>
      <c r="F35" s="34">
        <f t="shared" ref="F35:J35" si="18">F36+F37</f>
        <v>0</v>
      </c>
      <c r="G35" s="35">
        <f t="shared" si="18"/>
        <v>0</v>
      </c>
      <c r="H35" s="35">
        <f t="shared" si="18"/>
        <v>0</v>
      </c>
      <c r="I35" s="35">
        <f t="shared" si="18"/>
        <v>0</v>
      </c>
      <c r="J35" s="35">
        <f t="shared" si="18"/>
        <v>0</v>
      </c>
      <c r="K35" s="45"/>
    </row>
    <row r="36" spans="1:20" ht="30" hidden="1" x14ac:dyDescent="0.2">
      <c r="A36" s="419"/>
      <c r="B36" s="419"/>
      <c r="C36" s="144" t="s">
        <v>286</v>
      </c>
      <c r="D36" s="34">
        <f t="shared" si="0"/>
        <v>0</v>
      </c>
      <c r="E36" s="34">
        <v>0</v>
      </c>
      <c r="F36" s="34">
        <v>0</v>
      </c>
      <c r="G36" s="35">
        <v>0</v>
      </c>
      <c r="H36" s="35">
        <v>0</v>
      </c>
      <c r="I36" s="35">
        <v>0</v>
      </c>
      <c r="J36" s="35">
        <v>0</v>
      </c>
      <c r="K36" s="45"/>
    </row>
    <row r="37" spans="1:20" ht="62.25" customHeight="1" x14ac:dyDescent="0.2">
      <c r="A37" s="419"/>
      <c r="B37" s="419"/>
      <c r="C37" s="144" t="s">
        <v>287</v>
      </c>
      <c r="D37" s="162">
        <f>SUM(E37:J37)</f>
        <v>0</v>
      </c>
      <c r="E37" s="162">
        <v>0</v>
      </c>
      <c r="F37" s="162">
        <v>0</v>
      </c>
      <c r="G37" s="35">
        <v>0</v>
      </c>
      <c r="H37" s="35">
        <v>0</v>
      </c>
      <c r="I37" s="35">
        <v>0</v>
      </c>
      <c r="J37" s="35">
        <v>0</v>
      </c>
      <c r="K37" s="45"/>
    </row>
    <row r="38" spans="1:20" ht="15" x14ac:dyDescent="0.2">
      <c r="A38" s="419" t="s">
        <v>60</v>
      </c>
      <c r="B38" s="419" t="s">
        <v>118</v>
      </c>
      <c r="C38" s="37" t="s">
        <v>58</v>
      </c>
      <c r="D38" s="162">
        <f>SUM(E38:J38)</f>
        <v>57167.199999999997</v>
      </c>
      <c r="E38" s="162">
        <f>SUM(E39:E42)</f>
        <v>4195.7</v>
      </c>
      <c r="F38" s="162">
        <f t="shared" ref="F38:J38" si="19">SUM(F39:F42)</f>
        <v>12585.6</v>
      </c>
      <c r="G38" s="35">
        <f>SUM(G39:G42)</f>
        <v>13971.8</v>
      </c>
      <c r="H38" s="35">
        <f t="shared" si="19"/>
        <v>9140.4000000000015</v>
      </c>
      <c r="I38" s="35">
        <f t="shared" si="19"/>
        <v>8921.4000000000015</v>
      </c>
      <c r="J38" s="35">
        <f t="shared" si="19"/>
        <v>8352.2999999999993</v>
      </c>
      <c r="K38" s="45"/>
    </row>
    <row r="39" spans="1:20" ht="47.25" customHeight="1" x14ac:dyDescent="0.2">
      <c r="A39" s="419"/>
      <c r="B39" s="419"/>
      <c r="C39" s="144" t="s">
        <v>288</v>
      </c>
      <c r="D39" s="162">
        <f t="shared" si="0"/>
        <v>17250.099999999999</v>
      </c>
      <c r="E39" s="162">
        <v>3566.7</v>
      </c>
      <c r="F39" s="162">
        <v>2504.1</v>
      </c>
      <c r="G39" s="35">
        <v>3599</v>
      </c>
      <c r="H39" s="35">
        <v>2727.5</v>
      </c>
      <c r="I39" s="35">
        <v>2692.8</v>
      </c>
      <c r="J39" s="35">
        <v>2160</v>
      </c>
      <c r="K39" s="45" t="s">
        <v>123</v>
      </c>
    </row>
    <row r="40" spans="1:20" ht="60" customHeight="1" x14ac:dyDescent="0.2">
      <c r="A40" s="419"/>
      <c r="B40" s="419"/>
      <c r="C40" s="144" t="s">
        <v>289</v>
      </c>
      <c r="D40" s="162">
        <f t="shared" si="0"/>
        <v>977.87999999999988</v>
      </c>
      <c r="E40" s="162">
        <v>109.6</v>
      </c>
      <c r="F40" s="162">
        <v>421.08</v>
      </c>
      <c r="G40" s="35">
        <v>262.89999999999998</v>
      </c>
      <c r="H40" s="35">
        <v>184.3</v>
      </c>
      <c r="I40" s="35">
        <v>0</v>
      </c>
      <c r="J40" s="35">
        <v>0</v>
      </c>
      <c r="K40" s="45" t="s">
        <v>122</v>
      </c>
    </row>
    <row r="41" spans="1:20" ht="60" customHeight="1" x14ac:dyDescent="0.2">
      <c r="A41" s="419"/>
      <c r="B41" s="419"/>
      <c r="C41" s="143" t="s">
        <v>290</v>
      </c>
      <c r="D41" s="162">
        <f>SUM(E41:J41)</f>
        <v>26855.5</v>
      </c>
      <c r="E41" s="162">
        <v>0</v>
      </c>
      <c r="F41" s="162">
        <v>3831.9</v>
      </c>
      <c r="G41" s="35">
        <v>5755.9</v>
      </c>
      <c r="H41" s="35">
        <v>5755.9</v>
      </c>
      <c r="I41" s="35">
        <v>5755.9</v>
      </c>
      <c r="J41" s="35">
        <v>5755.9</v>
      </c>
      <c r="K41" s="45"/>
    </row>
    <row r="42" spans="1:20" ht="45" x14ac:dyDescent="0.2">
      <c r="A42" s="419"/>
      <c r="B42" s="419"/>
      <c r="C42" s="144" t="s">
        <v>291</v>
      </c>
      <c r="D42" s="162">
        <f t="shared" si="0"/>
        <v>12083.720000000001</v>
      </c>
      <c r="E42" s="162">
        <f>SUM(E43:E49)</f>
        <v>519.4</v>
      </c>
      <c r="F42" s="162">
        <f t="shared" ref="F42:J42" si="20">SUM(F43:F49)</f>
        <v>5828.52</v>
      </c>
      <c r="G42" s="35">
        <f t="shared" si="20"/>
        <v>4354</v>
      </c>
      <c r="H42" s="35">
        <f t="shared" si="20"/>
        <v>472.7</v>
      </c>
      <c r="I42" s="35">
        <f t="shared" si="20"/>
        <v>472.7</v>
      </c>
      <c r="J42" s="35">
        <f t="shared" si="20"/>
        <v>436.40000000000003</v>
      </c>
      <c r="K42" s="45"/>
    </row>
    <row r="43" spans="1:20" ht="36" customHeight="1" x14ac:dyDescent="0.2">
      <c r="A43" s="419"/>
      <c r="B43" s="419"/>
      <c r="C43" s="146" t="s">
        <v>292</v>
      </c>
      <c r="D43" s="162">
        <f t="shared" si="0"/>
        <v>1371.9</v>
      </c>
      <c r="E43" s="162">
        <v>192.5</v>
      </c>
      <c r="F43" s="162">
        <v>235.4</v>
      </c>
      <c r="G43" s="35">
        <v>236</v>
      </c>
      <c r="H43" s="35">
        <v>236</v>
      </c>
      <c r="I43" s="35">
        <v>236</v>
      </c>
      <c r="J43" s="35">
        <v>236</v>
      </c>
      <c r="K43" s="45" t="s">
        <v>177</v>
      </c>
      <c r="P43" s="130"/>
    </row>
    <row r="44" spans="1:20" ht="30" x14ac:dyDescent="0.2">
      <c r="A44" s="419"/>
      <c r="B44" s="419"/>
      <c r="C44" s="38" t="s">
        <v>293</v>
      </c>
      <c r="D44" s="35">
        <f t="shared" si="0"/>
        <v>2835</v>
      </c>
      <c r="E44" s="35">
        <v>0</v>
      </c>
      <c r="F44" s="35">
        <v>0</v>
      </c>
      <c r="G44" s="35">
        <v>2835</v>
      </c>
      <c r="H44" s="35">
        <v>0</v>
      </c>
      <c r="I44" s="35">
        <v>0</v>
      </c>
      <c r="J44" s="35">
        <v>0</v>
      </c>
      <c r="K44" s="45"/>
    </row>
    <row r="45" spans="1:20" ht="32.25" customHeight="1" x14ac:dyDescent="0.2">
      <c r="A45" s="419"/>
      <c r="B45" s="419"/>
      <c r="C45" s="146" t="s">
        <v>294</v>
      </c>
      <c r="D45" s="34">
        <f t="shared" si="0"/>
        <v>3903.9</v>
      </c>
      <c r="E45" s="34">
        <v>177.5</v>
      </c>
      <c r="F45" s="35">
        <v>3321.8</v>
      </c>
      <c r="G45" s="35">
        <v>170.6</v>
      </c>
      <c r="H45" s="35">
        <v>78</v>
      </c>
      <c r="I45" s="35">
        <v>78</v>
      </c>
      <c r="J45" s="35">
        <v>78</v>
      </c>
      <c r="K45" s="46" t="s">
        <v>124</v>
      </c>
    </row>
    <row r="46" spans="1:20" ht="33.75" customHeight="1" x14ac:dyDescent="0.2">
      <c r="A46" s="419"/>
      <c r="B46" s="419"/>
      <c r="C46" s="146" t="s">
        <v>295</v>
      </c>
      <c r="D46" s="34">
        <f t="shared" si="0"/>
        <v>1205.7000000000003</v>
      </c>
      <c r="E46" s="34">
        <v>58.7</v>
      </c>
      <c r="F46" s="35">
        <v>500</v>
      </c>
      <c r="G46" s="35">
        <v>509.6</v>
      </c>
      <c r="H46" s="35">
        <v>57.9</v>
      </c>
      <c r="I46" s="35">
        <v>57.9</v>
      </c>
      <c r="J46" s="35">
        <v>21.6</v>
      </c>
      <c r="K46" s="45" t="s">
        <v>121</v>
      </c>
      <c r="M46" s="440"/>
      <c r="N46" s="440"/>
      <c r="O46" s="440"/>
      <c r="P46" s="440"/>
      <c r="Q46" s="440"/>
      <c r="R46" s="440"/>
      <c r="T46" s="130"/>
    </row>
    <row r="47" spans="1:20" ht="31.5" customHeight="1" x14ac:dyDescent="0.2">
      <c r="A47" s="419"/>
      <c r="B47" s="419"/>
      <c r="C47" s="146" t="s">
        <v>296</v>
      </c>
      <c r="D47" s="162">
        <f t="shared" si="0"/>
        <v>1457.7</v>
      </c>
      <c r="E47" s="162">
        <v>42.7</v>
      </c>
      <c r="F47" s="162">
        <v>1184.7</v>
      </c>
      <c r="G47" s="35">
        <v>107.9</v>
      </c>
      <c r="H47" s="35">
        <v>40.799999999999997</v>
      </c>
      <c r="I47" s="35">
        <v>40.799999999999997</v>
      </c>
      <c r="J47" s="35">
        <v>40.799999999999997</v>
      </c>
      <c r="K47" s="45" t="s">
        <v>120</v>
      </c>
      <c r="M47" s="440"/>
      <c r="N47" s="440"/>
      <c r="O47" s="440"/>
    </row>
    <row r="48" spans="1:20" ht="36.75" customHeight="1" x14ac:dyDescent="0.2">
      <c r="A48" s="419"/>
      <c r="B48" s="419"/>
      <c r="C48" s="146" t="s">
        <v>298</v>
      </c>
      <c r="D48" s="162">
        <f t="shared" si="0"/>
        <v>304.72000000000003</v>
      </c>
      <c r="E48" s="162">
        <v>21.2</v>
      </c>
      <c r="F48" s="162">
        <v>81.62</v>
      </c>
      <c r="G48" s="35">
        <v>111.9</v>
      </c>
      <c r="H48" s="35">
        <v>30</v>
      </c>
      <c r="I48" s="35">
        <v>30</v>
      </c>
      <c r="J48" s="35">
        <v>30</v>
      </c>
      <c r="K48" s="45" t="s">
        <v>119</v>
      </c>
    </row>
    <row r="49" spans="1:18" ht="33" customHeight="1" x14ac:dyDescent="0.2">
      <c r="A49" s="419"/>
      <c r="B49" s="419"/>
      <c r="C49" s="146" t="s">
        <v>297</v>
      </c>
      <c r="D49" s="162">
        <f t="shared" si="0"/>
        <v>1004.8</v>
      </c>
      <c r="E49" s="162">
        <v>26.8</v>
      </c>
      <c r="F49" s="162">
        <v>505</v>
      </c>
      <c r="G49" s="35">
        <v>383</v>
      </c>
      <c r="H49" s="35">
        <v>30</v>
      </c>
      <c r="I49" s="35">
        <v>30</v>
      </c>
      <c r="J49" s="35">
        <v>30</v>
      </c>
      <c r="K49" s="45" t="s">
        <v>104</v>
      </c>
      <c r="M49" s="440"/>
      <c r="N49" s="440"/>
      <c r="O49" s="440"/>
      <c r="P49" s="440"/>
      <c r="Q49" s="440"/>
      <c r="R49" s="440"/>
    </row>
    <row r="50" spans="1:18" ht="15" x14ac:dyDescent="0.2">
      <c r="A50" s="419" t="s">
        <v>61</v>
      </c>
      <c r="B50" s="423" t="s">
        <v>328</v>
      </c>
      <c r="C50" s="37" t="s">
        <v>58</v>
      </c>
      <c r="D50" s="162">
        <f t="shared" ref="D50:D69" si="21">SUM(E50:J50)</f>
        <v>1148.0500000000002</v>
      </c>
      <c r="E50" s="162">
        <f>E51+E52</f>
        <v>243.75</v>
      </c>
      <c r="F50" s="162">
        <f t="shared" ref="F50:J50" si="22">F51+F52</f>
        <v>287.2</v>
      </c>
      <c r="G50" s="35">
        <f t="shared" si="22"/>
        <v>197.1</v>
      </c>
      <c r="H50" s="35">
        <f t="shared" si="22"/>
        <v>140</v>
      </c>
      <c r="I50" s="35">
        <f t="shared" si="22"/>
        <v>140</v>
      </c>
      <c r="J50" s="35">
        <f t="shared" si="22"/>
        <v>140</v>
      </c>
      <c r="K50" s="45"/>
    </row>
    <row r="51" spans="1:18" ht="61.5" customHeight="1" x14ac:dyDescent="0.2">
      <c r="A51" s="419"/>
      <c r="B51" s="423"/>
      <c r="C51" s="146" t="s">
        <v>289</v>
      </c>
      <c r="D51" s="162">
        <f t="shared" si="21"/>
        <v>28</v>
      </c>
      <c r="E51" s="162">
        <v>28</v>
      </c>
      <c r="F51" s="162">
        <v>0</v>
      </c>
      <c r="G51" s="35">
        <v>0</v>
      </c>
      <c r="H51" s="35">
        <v>0</v>
      </c>
      <c r="I51" s="35">
        <v>0</v>
      </c>
      <c r="J51" s="35">
        <v>0</v>
      </c>
      <c r="K51" s="45" t="s">
        <v>105</v>
      </c>
    </row>
    <row r="52" spans="1:18" ht="45" x14ac:dyDescent="0.2">
      <c r="A52" s="419"/>
      <c r="B52" s="423"/>
      <c r="C52" s="146" t="s">
        <v>291</v>
      </c>
      <c r="D52" s="162">
        <f t="shared" si="21"/>
        <v>1120.05</v>
      </c>
      <c r="E52" s="162">
        <f>SUM(E53:E59)</f>
        <v>215.75</v>
      </c>
      <c r="F52" s="162">
        <f t="shared" ref="F52:J52" si="23">SUM(F53:F59)</f>
        <v>287.2</v>
      </c>
      <c r="G52" s="35">
        <f t="shared" si="23"/>
        <v>197.1</v>
      </c>
      <c r="H52" s="35">
        <f t="shared" si="23"/>
        <v>140</v>
      </c>
      <c r="I52" s="35">
        <f t="shared" si="23"/>
        <v>140</v>
      </c>
      <c r="J52" s="35">
        <f t="shared" si="23"/>
        <v>140</v>
      </c>
      <c r="K52" s="45"/>
    </row>
    <row r="53" spans="1:18" ht="30" customHeight="1" x14ac:dyDescent="0.2">
      <c r="A53" s="419"/>
      <c r="B53" s="423"/>
      <c r="C53" s="146" t="s">
        <v>292</v>
      </c>
      <c r="D53" s="34">
        <f t="shared" si="21"/>
        <v>66.099999999999994</v>
      </c>
      <c r="E53" s="34">
        <v>0</v>
      </c>
      <c r="F53" s="35">
        <v>50</v>
      </c>
      <c r="G53" s="35">
        <v>16.100000000000001</v>
      </c>
      <c r="H53" s="35">
        <v>0</v>
      </c>
      <c r="I53" s="35">
        <v>0</v>
      </c>
      <c r="J53" s="35">
        <v>0</v>
      </c>
      <c r="K53" s="46" t="s">
        <v>106</v>
      </c>
    </row>
    <row r="54" spans="1:18" ht="30" hidden="1" x14ac:dyDescent="0.2">
      <c r="A54" s="419"/>
      <c r="B54" s="423"/>
      <c r="C54" s="146" t="s">
        <v>293</v>
      </c>
      <c r="D54" s="34">
        <f t="shared" si="21"/>
        <v>0</v>
      </c>
      <c r="E54" s="34">
        <v>0</v>
      </c>
      <c r="F54" s="35">
        <v>0</v>
      </c>
      <c r="G54" s="35">
        <v>0</v>
      </c>
      <c r="H54" s="35">
        <v>0</v>
      </c>
      <c r="I54" s="35">
        <v>0</v>
      </c>
      <c r="J54" s="35">
        <v>0</v>
      </c>
      <c r="K54" s="45"/>
    </row>
    <row r="55" spans="1:18" ht="31.5" customHeight="1" x14ac:dyDescent="0.2">
      <c r="A55" s="419"/>
      <c r="B55" s="423"/>
      <c r="C55" s="146" t="s">
        <v>294</v>
      </c>
      <c r="D55" s="34">
        <f t="shared" si="21"/>
        <v>114.5</v>
      </c>
      <c r="E55" s="34">
        <v>18.2</v>
      </c>
      <c r="F55" s="35">
        <v>40.299999999999997</v>
      </c>
      <c r="G55" s="35">
        <v>14</v>
      </c>
      <c r="H55" s="35">
        <v>14</v>
      </c>
      <c r="I55" s="35">
        <v>14</v>
      </c>
      <c r="J55" s="35">
        <v>14</v>
      </c>
      <c r="K55" s="45" t="s">
        <v>114</v>
      </c>
    </row>
    <row r="56" spans="1:18" ht="30" x14ac:dyDescent="0.2">
      <c r="A56" s="419"/>
      <c r="B56" s="423"/>
      <c r="C56" s="146" t="s">
        <v>295</v>
      </c>
      <c r="D56" s="34">
        <f t="shared" si="21"/>
        <v>200.4</v>
      </c>
      <c r="E56" s="34">
        <v>15.2</v>
      </c>
      <c r="F56" s="35">
        <v>52.2</v>
      </c>
      <c r="G56" s="35">
        <v>37</v>
      </c>
      <c r="H56" s="35">
        <v>32</v>
      </c>
      <c r="I56" s="35">
        <v>32</v>
      </c>
      <c r="J56" s="35">
        <v>32</v>
      </c>
      <c r="K56" s="45" t="s">
        <v>115</v>
      </c>
      <c r="M56" s="440"/>
      <c r="N56" s="440"/>
      <c r="O56" s="440"/>
      <c r="P56" s="440"/>
      <c r="Q56" s="440"/>
      <c r="R56" s="440"/>
    </row>
    <row r="57" spans="1:18" ht="30" x14ac:dyDescent="0.2">
      <c r="A57" s="419"/>
      <c r="B57" s="423"/>
      <c r="C57" s="146" t="s">
        <v>296</v>
      </c>
      <c r="D57" s="34">
        <f t="shared" si="21"/>
        <v>141.30000000000001</v>
      </c>
      <c r="E57" s="34">
        <v>23.4</v>
      </c>
      <c r="F57" s="35">
        <v>45.9</v>
      </c>
      <c r="G57" s="35">
        <v>18</v>
      </c>
      <c r="H57" s="35">
        <v>18</v>
      </c>
      <c r="I57" s="35">
        <v>18</v>
      </c>
      <c r="J57" s="35">
        <v>18</v>
      </c>
      <c r="K57" s="45" t="s">
        <v>107</v>
      </c>
      <c r="M57" s="440"/>
      <c r="N57" s="440"/>
      <c r="O57" s="440"/>
    </row>
    <row r="58" spans="1:18" ht="30" x14ac:dyDescent="0.2">
      <c r="A58" s="419"/>
      <c r="B58" s="423"/>
      <c r="C58" s="146" t="s">
        <v>298</v>
      </c>
      <c r="D58" s="34">
        <f t="shared" si="21"/>
        <v>268.25</v>
      </c>
      <c r="E58" s="34">
        <v>46.95</v>
      </c>
      <c r="F58" s="35">
        <v>46.8</v>
      </c>
      <c r="G58" s="35">
        <v>66.5</v>
      </c>
      <c r="H58" s="35">
        <v>36</v>
      </c>
      <c r="I58" s="35">
        <v>36</v>
      </c>
      <c r="J58" s="35">
        <v>36</v>
      </c>
      <c r="K58" s="45" t="s">
        <v>116</v>
      </c>
    </row>
    <row r="59" spans="1:18" ht="34.5" customHeight="1" x14ac:dyDescent="0.2">
      <c r="A59" s="419"/>
      <c r="B59" s="423"/>
      <c r="C59" s="146" t="s">
        <v>297</v>
      </c>
      <c r="D59" s="34">
        <f t="shared" si="21"/>
        <v>329.5</v>
      </c>
      <c r="E59" s="34">
        <v>112</v>
      </c>
      <c r="F59" s="35">
        <v>52</v>
      </c>
      <c r="G59" s="35">
        <v>45.5</v>
      </c>
      <c r="H59" s="35">
        <v>40</v>
      </c>
      <c r="I59" s="35">
        <v>40</v>
      </c>
      <c r="J59" s="35">
        <v>40</v>
      </c>
      <c r="K59" s="45" t="s">
        <v>117</v>
      </c>
      <c r="M59" s="440"/>
      <c r="N59" s="440"/>
      <c r="O59" s="440"/>
      <c r="P59" s="440"/>
      <c r="Q59" s="440"/>
      <c r="R59" s="440"/>
    </row>
    <row r="60" spans="1:18" ht="0.75" hidden="1" customHeight="1" x14ac:dyDescent="0.2">
      <c r="A60" s="414" t="s">
        <v>62</v>
      </c>
      <c r="B60" s="414" t="s">
        <v>65</v>
      </c>
      <c r="C60" s="140" t="s">
        <v>58</v>
      </c>
      <c r="D60" s="34">
        <f>SUM(D61:D63)</f>
        <v>0</v>
      </c>
      <c r="E60" s="34">
        <f t="shared" ref="E60:J60" si="24">SUM(E61:E64)</f>
        <v>0</v>
      </c>
      <c r="F60" s="34">
        <f t="shared" si="24"/>
        <v>0</v>
      </c>
      <c r="G60" s="35">
        <f t="shared" si="24"/>
        <v>0</v>
      </c>
      <c r="H60" s="35">
        <f t="shared" si="24"/>
        <v>0</v>
      </c>
      <c r="I60" s="35">
        <f t="shared" si="24"/>
        <v>0</v>
      </c>
      <c r="J60" s="35">
        <f t="shared" si="24"/>
        <v>0</v>
      </c>
      <c r="K60" s="45"/>
      <c r="M60" s="141"/>
      <c r="N60" s="141"/>
      <c r="O60" s="141"/>
      <c r="P60" s="141"/>
      <c r="Q60" s="141"/>
      <c r="R60" s="141"/>
    </row>
    <row r="61" spans="1:18" ht="30" hidden="1" customHeight="1" x14ac:dyDescent="0.2">
      <c r="A61" s="415"/>
      <c r="B61" s="415"/>
      <c r="C61" s="146" t="s">
        <v>298</v>
      </c>
      <c r="D61" s="34">
        <f t="shared" si="21"/>
        <v>0</v>
      </c>
      <c r="E61" s="34">
        <v>0</v>
      </c>
      <c r="F61" s="34">
        <v>0</v>
      </c>
      <c r="G61" s="35">
        <v>0</v>
      </c>
      <c r="H61" s="35">
        <v>0</v>
      </c>
      <c r="I61" s="35">
        <v>0</v>
      </c>
      <c r="J61" s="35">
        <v>0</v>
      </c>
      <c r="K61" s="45"/>
    </row>
    <row r="62" spans="1:18" ht="30" hidden="1" x14ac:dyDescent="0.2">
      <c r="A62" s="415"/>
      <c r="B62" s="415"/>
      <c r="C62" s="146" t="s">
        <v>297</v>
      </c>
      <c r="D62" s="34">
        <f t="shared" si="21"/>
        <v>0</v>
      </c>
      <c r="E62" s="34">
        <v>0</v>
      </c>
      <c r="F62" s="34">
        <v>0</v>
      </c>
      <c r="G62" s="35">
        <v>0</v>
      </c>
      <c r="H62" s="35">
        <v>0</v>
      </c>
      <c r="I62" s="35">
        <v>0</v>
      </c>
      <c r="J62" s="35">
        <v>0</v>
      </c>
      <c r="K62" s="45"/>
    </row>
    <row r="63" spans="1:18" ht="30" hidden="1" x14ac:dyDescent="0.2">
      <c r="A63" s="416"/>
      <c r="B63" s="416"/>
      <c r="C63" s="146" t="s">
        <v>294</v>
      </c>
      <c r="D63" s="34">
        <f t="shared" si="21"/>
        <v>0</v>
      </c>
      <c r="E63" s="34">
        <v>0</v>
      </c>
      <c r="F63" s="34">
        <v>0</v>
      </c>
      <c r="G63" s="35">
        <v>0</v>
      </c>
      <c r="H63" s="35">
        <v>0</v>
      </c>
      <c r="I63" s="35">
        <v>0</v>
      </c>
      <c r="J63" s="35">
        <v>0</v>
      </c>
      <c r="K63" s="45"/>
    </row>
    <row r="64" spans="1:18" ht="60" hidden="1" x14ac:dyDescent="0.2">
      <c r="A64" s="152" t="s">
        <v>64</v>
      </c>
      <c r="B64" s="152" t="s">
        <v>102</v>
      </c>
      <c r="C64" s="146" t="s">
        <v>287</v>
      </c>
      <c r="D64" s="34">
        <f t="shared" si="21"/>
        <v>0</v>
      </c>
      <c r="E64" s="34">
        <v>0</v>
      </c>
      <c r="F64" s="34">
        <v>0</v>
      </c>
      <c r="G64" s="35">
        <v>0</v>
      </c>
      <c r="H64" s="35">
        <v>0</v>
      </c>
      <c r="I64" s="35">
        <v>0</v>
      </c>
      <c r="J64" s="35">
        <v>0</v>
      </c>
      <c r="K64" s="45"/>
    </row>
    <row r="65" spans="1:18" ht="12.75" hidden="1" customHeight="1" x14ac:dyDescent="0.2">
      <c r="A65" s="414" t="s">
        <v>75</v>
      </c>
      <c r="B65" s="414" t="s">
        <v>68</v>
      </c>
      <c r="C65" s="37" t="s">
        <v>58</v>
      </c>
      <c r="D65" s="34">
        <f t="shared" si="21"/>
        <v>0</v>
      </c>
      <c r="E65" s="34">
        <f>E66+E69</f>
        <v>0</v>
      </c>
      <c r="F65" s="34">
        <f t="shared" ref="F65:J65" si="25">F66+F69</f>
        <v>0</v>
      </c>
      <c r="G65" s="35">
        <f t="shared" si="25"/>
        <v>0</v>
      </c>
      <c r="H65" s="35">
        <f t="shared" si="25"/>
        <v>0</v>
      </c>
      <c r="I65" s="35">
        <f t="shared" si="25"/>
        <v>0</v>
      </c>
      <c r="J65" s="35">
        <f t="shared" si="25"/>
        <v>0</v>
      </c>
      <c r="K65" s="45"/>
    </row>
    <row r="66" spans="1:18" ht="45" hidden="1" x14ac:dyDescent="0.2">
      <c r="A66" s="415"/>
      <c r="B66" s="415"/>
      <c r="C66" s="146" t="s">
        <v>291</v>
      </c>
      <c r="D66" s="34">
        <f t="shared" si="21"/>
        <v>0</v>
      </c>
      <c r="E66" s="34">
        <f>E67+E68</f>
        <v>0</v>
      </c>
      <c r="F66" s="34">
        <f t="shared" ref="F66:J66" si="26">F67+F68</f>
        <v>0</v>
      </c>
      <c r="G66" s="35">
        <f t="shared" si="26"/>
        <v>0</v>
      </c>
      <c r="H66" s="35">
        <f t="shared" si="26"/>
        <v>0</v>
      </c>
      <c r="I66" s="35">
        <f t="shared" si="26"/>
        <v>0</v>
      </c>
      <c r="J66" s="35">
        <f t="shared" si="26"/>
        <v>0</v>
      </c>
      <c r="K66" s="45"/>
    </row>
    <row r="67" spans="1:18" ht="30" hidden="1" x14ac:dyDescent="0.2">
      <c r="A67" s="415"/>
      <c r="B67" s="415"/>
      <c r="C67" s="146" t="s">
        <v>287</v>
      </c>
      <c r="D67" s="34">
        <f t="shared" si="21"/>
        <v>0</v>
      </c>
      <c r="E67" s="34">
        <v>0</v>
      </c>
      <c r="F67" s="34">
        <v>0</v>
      </c>
      <c r="G67" s="35">
        <v>0</v>
      </c>
      <c r="H67" s="35">
        <v>0</v>
      </c>
      <c r="I67" s="35">
        <v>0</v>
      </c>
      <c r="J67" s="35">
        <v>0</v>
      </c>
      <c r="K67" s="45"/>
    </row>
    <row r="68" spans="1:18" ht="30" hidden="1" x14ac:dyDescent="0.2">
      <c r="A68" s="415"/>
      <c r="B68" s="415"/>
      <c r="C68" s="146" t="s">
        <v>295</v>
      </c>
      <c r="D68" s="34">
        <f t="shared" si="21"/>
        <v>0</v>
      </c>
      <c r="E68" s="34">
        <v>0</v>
      </c>
      <c r="F68" s="34">
        <v>0</v>
      </c>
      <c r="G68" s="35">
        <v>0</v>
      </c>
      <c r="H68" s="35">
        <v>0</v>
      </c>
      <c r="I68" s="35">
        <v>0</v>
      </c>
      <c r="J68" s="35">
        <v>0</v>
      </c>
      <c r="K68" s="45"/>
    </row>
    <row r="69" spans="1:18" ht="45" hidden="1" x14ac:dyDescent="0.2">
      <c r="A69" s="415"/>
      <c r="B69" s="415"/>
      <c r="C69" s="146" t="s">
        <v>288</v>
      </c>
      <c r="D69" s="34">
        <f t="shared" si="21"/>
        <v>0</v>
      </c>
      <c r="E69" s="34">
        <v>0</v>
      </c>
      <c r="F69" s="34">
        <v>0</v>
      </c>
      <c r="G69" s="35">
        <v>0</v>
      </c>
      <c r="H69" s="35">
        <v>0</v>
      </c>
      <c r="I69" s="35">
        <v>0</v>
      </c>
      <c r="J69" s="35">
        <v>0</v>
      </c>
      <c r="K69" s="45"/>
    </row>
    <row r="70" spans="1:18" ht="15" x14ac:dyDescent="0.2">
      <c r="A70" s="419" t="s">
        <v>126</v>
      </c>
      <c r="B70" s="419" t="s">
        <v>69</v>
      </c>
      <c r="C70" s="37" t="s">
        <v>58</v>
      </c>
      <c r="D70" s="34">
        <f t="shared" ref="D70:D104" si="27">SUM(E70:J70)</f>
        <v>67</v>
      </c>
      <c r="E70" s="34">
        <f>SUM(E71:E76)</f>
        <v>10.4</v>
      </c>
      <c r="F70" s="34">
        <f t="shared" ref="F70:J70" si="28">SUM(F71:F76)</f>
        <v>21</v>
      </c>
      <c r="G70" s="35">
        <f t="shared" si="28"/>
        <v>5.6</v>
      </c>
      <c r="H70" s="35">
        <f t="shared" si="28"/>
        <v>10</v>
      </c>
      <c r="I70" s="35">
        <f t="shared" si="28"/>
        <v>10</v>
      </c>
      <c r="J70" s="35">
        <f t="shared" si="28"/>
        <v>10</v>
      </c>
      <c r="K70" s="45"/>
    </row>
    <row r="71" spans="1:18" ht="30" x14ac:dyDescent="0.2">
      <c r="A71" s="419"/>
      <c r="B71" s="419"/>
      <c r="C71" s="146" t="s">
        <v>293</v>
      </c>
      <c r="D71" s="34">
        <f t="shared" si="27"/>
        <v>30</v>
      </c>
      <c r="E71" s="34">
        <v>0</v>
      </c>
      <c r="F71" s="34">
        <v>0</v>
      </c>
      <c r="G71" s="35">
        <v>0</v>
      </c>
      <c r="H71" s="35">
        <v>10</v>
      </c>
      <c r="I71" s="35">
        <v>10</v>
      </c>
      <c r="J71" s="35">
        <v>10</v>
      </c>
      <c r="K71" s="45"/>
    </row>
    <row r="72" spans="1:18" ht="30" x14ac:dyDescent="0.2">
      <c r="A72" s="419"/>
      <c r="B72" s="419"/>
      <c r="C72" s="146" t="s">
        <v>294</v>
      </c>
      <c r="D72" s="34">
        <f t="shared" si="27"/>
        <v>21</v>
      </c>
      <c r="E72" s="34">
        <v>0</v>
      </c>
      <c r="F72" s="34">
        <v>21</v>
      </c>
      <c r="G72" s="35">
        <v>0</v>
      </c>
      <c r="H72" s="35">
        <v>0</v>
      </c>
      <c r="I72" s="35">
        <v>0</v>
      </c>
      <c r="J72" s="35">
        <v>0</v>
      </c>
      <c r="K72" s="45"/>
    </row>
    <row r="73" spans="1:18" ht="30" x14ac:dyDescent="0.2">
      <c r="A73" s="419"/>
      <c r="B73" s="419"/>
      <c r="C73" s="146" t="s">
        <v>295</v>
      </c>
      <c r="D73" s="34">
        <f t="shared" si="27"/>
        <v>5.6</v>
      </c>
      <c r="E73" s="34">
        <v>0</v>
      </c>
      <c r="F73" s="34">
        <v>0</v>
      </c>
      <c r="G73" s="35">
        <v>5.6</v>
      </c>
      <c r="H73" s="35">
        <v>0</v>
      </c>
      <c r="I73" s="35">
        <v>0</v>
      </c>
      <c r="J73" s="35">
        <v>0</v>
      </c>
      <c r="K73" s="45"/>
    </row>
    <row r="74" spans="1:18" ht="0.75" customHeight="1" x14ac:dyDescent="0.2">
      <c r="A74" s="419"/>
      <c r="B74" s="419"/>
      <c r="C74" s="38" t="s">
        <v>296</v>
      </c>
      <c r="D74" s="34">
        <f t="shared" si="27"/>
        <v>0</v>
      </c>
      <c r="E74" s="34">
        <v>0</v>
      </c>
      <c r="F74" s="34">
        <v>0</v>
      </c>
      <c r="G74" s="35">
        <v>0</v>
      </c>
      <c r="H74" s="35">
        <v>0</v>
      </c>
      <c r="I74" s="35">
        <v>0</v>
      </c>
      <c r="J74" s="35">
        <v>0</v>
      </c>
      <c r="K74" s="46"/>
    </row>
    <row r="75" spans="1:18" ht="40.5" customHeight="1" x14ac:dyDescent="0.2">
      <c r="A75" s="419"/>
      <c r="B75" s="419"/>
      <c r="C75" s="146" t="s">
        <v>298</v>
      </c>
      <c r="D75" s="34">
        <f t="shared" si="27"/>
        <v>5.2</v>
      </c>
      <c r="E75" s="34">
        <v>5.2</v>
      </c>
      <c r="F75" s="34">
        <v>0</v>
      </c>
      <c r="G75" s="35">
        <v>0</v>
      </c>
      <c r="H75" s="35">
        <v>0</v>
      </c>
      <c r="I75" s="35">
        <v>0</v>
      </c>
      <c r="J75" s="35">
        <v>0</v>
      </c>
      <c r="K75" s="45" t="s">
        <v>108</v>
      </c>
    </row>
    <row r="76" spans="1:18" ht="36.75" customHeight="1" x14ac:dyDescent="0.2">
      <c r="A76" s="419"/>
      <c r="B76" s="419"/>
      <c r="C76" s="146" t="s">
        <v>297</v>
      </c>
      <c r="D76" s="162">
        <f t="shared" si="27"/>
        <v>5.2</v>
      </c>
      <c r="E76" s="162">
        <v>5.2</v>
      </c>
      <c r="F76" s="34">
        <v>0</v>
      </c>
      <c r="G76" s="35">
        <v>0</v>
      </c>
      <c r="H76" s="35">
        <v>0</v>
      </c>
      <c r="I76" s="35">
        <v>0</v>
      </c>
      <c r="J76" s="35">
        <v>0</v>
      </c>
      <c r="K76" s="45" t="s">
        <v>113</v>
      </c>
      <c r="M76" s="441"/>
      <c r="N76" s="441"/>
      <c r="O76" s="441"/>
      <c r="P76" s="441"/>
      <c r="Q76" s="441"/>
      <c r="R76" s="441"/>
    </row>
    <row r="77" spans="1:18" ht="15" x14ac:dyDescent="0.2">
      <c r="A77" s="414" t="s">
        <v>127</v>
      </c>
      <c r="B77" s="414" t="s">
        <v>71</v>
      </c>
      <c r="C77" s="37" t="s">
        <v>58</v>
      </c>
      <c r="D77" s="162">
        <f t="shared" si="27"/>
        <v>491.4</v>
      </c>
      <c r="E77" s="162">
        <f t="shared" ref="E77:J77" si="29">E80+E81+E82+E83</f>
        <v>174.9</v>
      </c>
      <c r="F77" s="34">
        <f t="shared" si="29"/>
        <v>76.5</v>
      </c>
      <c r="G77" s="35">
        <f t="shared" si="29"/>
        <v>60</v>
      </c>
      <c r="H77" s="35">
        <f t="shared" si="29"/>
        <v>60</v>
      </c>
      <c r="I77" s="35">
        <f t="shared" si="29"/>
        <v>60</v>
      </c>
      <c r="J77" s="35">
        <f t="shared" si="29"/>
        <v>60</v>
      </c>
      <c r="K77" s="45"/>
    </row>
    <row r="78" spans="1:18" ht="30" hidden="1" x14ac:dyDescent="0.2">
      <c r="A78" s="415"/>
      <c r="B78" s="415"/>
      <c r="C78" s="146" t="s">
        <v>287</v>
      </c>
      <c r="D78" s="162">
        <f t="shared" si="27"/>
        <v>0</v>
      </c>
      <c r="E78" s="162">
        <v>0</v>
      </c>
      <c r="F78" s="34">
        <v>0</v>
      </c>
      <c r="G78" s="35">
        <v>0</v>
      </c>
      <c r="H78" s="35">
        <v>0</v>
      </c>
      <c r="I78" s="35">
        <v>0</v>
      </c>
      <c r="J78" s="35">
        <v>0</v>
      </c>
      <c r="K78" s="45"/>
    </row>
    <row r="79" spans="1:18" ht="30" x14ac:dyDescent="0.2">
      <c r="A79" s="415"/>
      <c r="B79" s="415"/>
      <c r="C79" s="146" t="s">
        <v>295</v>
      </c>
      <c r="D79" s="162">
        <f t="shared" si="27"/>
        <v>5.3</v>
      </c>
      <c r="E79" s="162">
        <v>5.3</v>
      </c>
      <c r="F79" s="34">
        <v>0</v>
      </c>
      <c r="G79" s="35">
        <v>0</v>
      </c>
      <c r="H79" s="35">
        <v>0</v>
      </c>
      <c r="I79" s="35">
        <v>0</v>
      </c>
      <c r="J79" s="35">
        <v>0</v>
      </c>
      <c r="K79" s="45" t="s">
        <v>112</v>
      </c>
      <c r="M79" s="440"/>
      <c r="N79" s="440"/>
      <c r="O79" s="440"/>
      <c r="P79" s="440"/>
      <c r="Q79" s="440"/>
      <c r="R79" s="440"/>
    </row>
    <row r="80" spans="1:18" ht="30" x14ac:dyDescent="0.2">
      <c r="A80" s="415"/>
      <c r="B80" s="415"/>
      <c r="C80" s="38" t="s">
        <v>296</v>
      </c>
      <c r="D80" s="162">
        <f t="shared" si="27"/>
        <v>33</v>
      </c>
      <c r="E80" s="162">
        <v>33</v>
      </c>
      <c r="F80" s="34">
        <v>0</v>
      </c>
      <c r="G80" s="35">
        <v>0</v>
      </c>
      <c r="H80" s="35">
        <v>0</v>
      </c>
      <c r="I80" s="35">
        <v>0</v>
      </c>
      <c r="J80" s="35">
        <v>0</v>
      </c>
      <c r="K80" s="45" t="s">
        <v>111</v>
      </c>
      <c r="M80" s="440"/>
      <c r="N80" s="440"/>
      <c r="O80" s="440"/>
    </row>
    <row r="81" spans="1:11" ht="69" customHeight="1" x14ac:dyDescent="0.2">
      <c r="A81" s="415"/>
      <c r="B81" s="415"/>
      <c r="C81" s="146" t="s">
        <v>298</v>
      </c>
      <c r="D81" s="34">
        <f t="shared" si="27"/>
        <v>458.4</v>
      </c>
      <c r="E81" s="34">
        <v>141.9</v>
      </c>
      <c r="F81" s="34">
        <v>76.5</v>
      </c>
      <c r="G81" s="35">
        <v>60</v>
      </c>
      <c r="H81" s="35">
        <v>60</v>
      </c>
      <c r="I81" s="35">
        <v>60</v>
      </c>
      <c r="J81" s="35">
        <v>60</v>
      </c>
      <c r="K81" s="45" t="s">
        <v>110</v>
      </c>
    </row>
    <row r="82" spans="1:11" ht="36.75" customHeight="1" x14ac:dyDescent="0.2">
      <c r="A82" s="415"/>
      <c r="B82" s="415"/>
      <c r="C82" s="146" t="s">
        <v>297</v>
      </c>
      <c r="D82" s="34">
        <v>0</v>
      </c>
      <c r="E82" s="34">
        <v>0</v>
      </c>
      <c r="F82" s="34">
        <v>0</v>
      </c>
      <c r="G82" s="35">
        <v>0</v>
      </c>
      <c r="H82" s="35">
        <v>0</v>
      </c>
      <c r="I82" s="35">
        <v>0</v>
      </c>
      <c r="J82" s="35">
        <v>0</v>
      </c>
      <c r="K82" s="45"/>
    </row>
    <row r="83" spans="1:11" ht="38.25" customHeight="1" x14ac:dyDescent="0.2">
      <c r="A83" s="414" t="s">
        <v>128</v>
      </c>
      <c r="B83" s="414" t="s">
        <v>94</v>
      </c>
      <c r="C83" s="146" t="s">
        <v>287</v>
      </c>
      <c r="D83" s="34">
        <v>0</v>
      </c>
      <c r="E83" s="34">
        <v>0</v>
      </c>
      <c r="F83" s="34">
        <v>0</v>
      </c>
      <c r="G83" s="35">
        <v>0</v>
      </c>
      <c r="H83" s="35">
        <v>0</v>
      </c>
      <c r="I83" s="35">
        <v>0</v>
      </c>
      <c r="J83" s="35">
        <v>0</v>
      </c>
      <c r="K83" s="45"/>
    </row>
    <row r="84" spans="1:11" ht="82.5" customHeight="1" x14ac:dyDescent="0.2">
      <c r="A84" s="416"/>
      <c r="B84" s="416"/>
      <c r="C84" s="38" t="s">
        <v>296</v>
      </c>
      <c r="D84" s="162">
        <v>0</v>
      </c>
      <c r="E84" s="162">
        <v>0</v>
      </c>
      <c r="F84" s="162">
        <v>0</v>
      </c>
      <c r="G84" s="35">
        <v>0</v>
      </c>
      <c r="H84" s="35">
        <v>0</v>
      </c>
      <c r="I84" s="35">
        <v>0</v>
      </c>
      <c r="J84" s="35">
        <v>0</v>
      </c>
      <c r="K84" s="45"/>
    </row>
    <row r="85" spans="1:11" ht="82.5" customHeight="1" x14ac:dyDescent="0.2">
      <c r="A85" s="236" t="s">
        <v>391</v>
      </c>
      <c r="B85" s="236" t="s">
        <v>388</v>
      </c>
      <c r="C85" s="146" t="s">
        <v>287</v>
      </c>
      <c r="D85" s="34">
        <f t="shared" si="27"/>
        <v>20</v>
      </c>
      <c r="E85" s="162">
        <v>0</v>
      </c>
      <c r="F85" s="162">
        <v>0</v>
      </c>
      <c r="G85" s="35">
        <v>20</v>
      </c>
      <c r="H85" s="35">
        <v>0</v>
      </c>
      <c r="I85" s="35">
        <v>0</v>
      </c>
      <c r="J85" s="35">
        <v>0</v>
      </c>
      <c r="K85" s="45"/>
    </row>
    <row r="86" spans="1:11" ht="15" customHeight="1" x14ac:dyDescent="0.2">
      <c r="A86" s="424" t="s">
        <v>8</v>
      </c>
      <c r="B86" s="424" t="s">
        <v>78</v>
      </c>
      <c r="C86" s="36" t="s">
        <v>58</v>
      </c>
      <c r="D86" s="162">
        <f t="shared" ref="D86:J86" si="30">D87+D96</f>
        <v>3057.4</v>
      </c>
      <c r="E86" s="162">
        <f t="shared" si="30"/>
        <v>1175</v>
      </c>
      <c r="F86" s="162">
        <f t="shared" si="30"/>
        <v>278.3</v>
      </c>
      <c r="G86" s="35">
        <f t="shared" si="30"/>
        <v>350.1</v>
      </c>
      <c r="H86" s="35">
        <f t="shared" si="30"/>
        <v>518</v>
      </c>
      <c r="I86" s="35">
        <f t="shared" si="30"/>
        <v>518</v>
      </c>
      <c r="J86" s="35">
        <f t="shared" si="30"/>
        <v>218</v>
      </c>
      <c r="K86" s="45"/>
    </row>
    <row r="87" spans="1:11" ht="42.75" x14ac:dyDescent="0.2">
      <c r="A87" s="425"/>
      <c r="B87" s="425"/>
      <c r="C87" s="40" t="s">
        <v>291</v>
      </c>
      <c r="D87" s="162">
        <f t="shared" si="27"/>
        <v>3057.4</v>
      </c>
      <c r="E87" s="162">
        <f>SUM(E88:E95)</f>
        <v>1175</v>
      </c>
      <c r="F87" s="162">
        <f t="shared" ref="F87:J87" si="31">SUM(F88:F95)</f>
        <v>278.3</v>
      </c>
      <c r="G87" s="35">
        <f t="shared" si="31"/>
        <v>350.1</v>
      </c>
      <c r="H87" s="35">
        <f t="shared" si="31"/>
        <v>518</v>
      </c>
      <c r="I87" s="35">
        <f t="shared" si="31"/>
        <v>518</v>
      </c>
      <c r="J87" s="35">
        <f t="shared" si="31"/>
        <v>218</v>
      </c>
      <c r="K87" s="45"/>
    </row>
    <row r="88" spans="1:11" ht="30" x14ac:dyDescent="0.2">
      <c r="A88" s="425"/>
      <c r="B88" s="425"/>
      <c r="C88" s="146" t="s">
        <v>292</v>
      </c>
      <c r="D88" s="162">
        <f t="shared" si="27"/>
        <v>0</v>
      </c>
      <c r="E88" s="162">
        <f>E107</f>
        <v>0</v>
      </c>
      <c r="F88" s="162">
        <f t="shared" ref="F88:J88" si="32">E107</f>
        <v>0</v>
      </c>
      <c r="G88" s="35">
        <f t="shared" si="32"/>
        <v>0</v>
      </c>
      <c r="H88" s="35">
        <f t="shared" si="32"/>
        <v>0</v>
      </c>
      <c r="I88" s="35">
        <f t="shared" si="32"/>
        <v>0</v>
      </c>
      <c r="J88" s="35">
        <f t="shared" si="32"/>
        <v>0</v>
      </c>
      <c r="K88" s="45"/>
    </row>
    <row r="89" spans="1:11" ht="30" x14ac:dyDescent="0.2">
      <c r="A89" s="425"/>
      <c r="B89" s="425"/>
      <c r="C89" s="41" t="s">
        <v>293</v>
      </c>
      <c r="D89" s="162">
        <f t="shared" si="27"/>
        <v>34.1</v>
      </c>
      <c r="E89" s="162">
        <f t="shared" ref="E89:J89" si="33">E98+E114+E109</f>
        <v>34.1</v>
      </c>
      <c r="F89" s="162">
        <f t="shared" si="33"/>
        <v>0</v>
      </c>
      <c r="G89" s="35">
        <f t="shared" si="33"/>
        <v>0</v>
      </c>
      <c r="H89" s="35">
        <f t="shared" si="33"/>
        <v>0</v>
      </c>
      <c r="I89" s="35">
        <f t="shared" si="33"/>
        <v>0</v>
      </c>
      <c r="J89" s="35">
        <f t="shared" si="33"/>
        <v>0</v>
      </c>
      <c r="K89" s="45"/>
    </row>
    <row r="90" spans="1:11" ht="30" x14ac:dyDescent="0.2">
      <c r="A90" s="425"/>
      <c r="B90" s="425"/>
      <c r="C90" s="146" t="s">
        <v>294</v>
      </c>
      <c r="D90" s="162">
        <f t="shared" si="27"/>
        <v>1072.9000000000001</v>
      </c>
      <c r="E90" s="162">
        <f t="shared" ref="E90:J90" si="34">E99+E115+E110</f>
        <v>499.9</v>
      </c>
      <c r="F90" s="162">
        <f t="shared" si="34"/>
        <v>48</v>
      </c>
      <c r="G90" s="35">
        <f>G99+G115+G110</f>
        <v>201</v>
      </c>
      <c r="H90" s="35">
        <f t="shared" si="34"/>
        <v>108</v>
      </c>
      <c r="I90" s="35">
        <f t="shared" si="34"/>
        <v>108</v>
      </c>
      <c r="J90" s="35">
        <f t="shared" si="34"/>
        <v>108</v>
      </c>
      <c r="K90" s="45"/>
    </row>
    <row r="91" spans="1:11" ht="30" hidden="1" x14ac:dyDescent="0.2">
      <c r="A91" s="425"/>
      <c r="B91" s="425"/>
      <c r="C91" s="38" t="s">
        <v>295</v>
      </c>
      <c r="D91" s="162">
        <f t="shared" si="27"/>
        <v>0</v>
      </c>
      <c r="E91" s="162">
        <f t="shared" ref="E91:J94" si="35">E100+E116</f>
        <v>0</v>
      </c>
      <c r="F91" s="162">
        <f t="shared" si="35"/>
        <v>0</v>
      </c>
      <c r="G91" s="35">
        <f t="shared" si="35"/>
        <v>0</v>
      </c>
      <c r="H91" s="35">
        <f t="shared" si="35"/>
        <v>0</v>
      </c>
      <c r="I91" s="35">
        <f t="shared" si="35"/>
        <v>0</v>
      </c>
      <c r="J91" s="35">
        <f t="shared" si="35"/>
        <v>0</v>
      </c>
      <c r="K91" s="45"/>
    </row>
    <row r="92" spans="1:11" ht="30" hidden="1" x14ac:dyDescent="0.2">
      <c r="A92" s="425"/>
      <c r="B92" s="425"/>
      <c r="C92" s="38" t="s">
        <v>296</v>
      </c>
      <c r="D92" s="162">
        <f t="shared" si="27"/>
        <v>0</v>
      </c>
      <c r="E92" s="162">
        <f t="shared" si="35"/>
        <v>0</v>
      </c>
      <c r="F92" s="162">
        <f t="shared" si="35"/>
        <v>0</v>
      </c>
      <c r="G92" s="35">
        <f t="shared" si="35"/>
        <v>0</v>
      </c>
      <c r="H92" s="35">
        <f t="shared" si="35"/>
        <v>0</v>
      </c>
      <c r="I92" s="35">
        <f t="shared" si="35"/>
        <v>0</v>
      </c>
      <c r="J92" s="35">
        <f t="shared" si="35"/>
        <v>0</v>
      </c>
      <c r="K92" s="45"/>
    </row>
    <row r="93" spans="1:11" ht="30" hidden="1" x14ac:dyDescent="0.2">
      <c r="A93" s="425"/>
      <c r="B93" s="425"/>
      <c r="C93" s="38" t="s">
        <v>298</v>
      </c>
      <c r="D93" s="162">
        <f t="shared" si="27"/>
        <v>0</v>
      </c>
      <c r="E93" s="162">
        <f t="shared" si="35"/>
        <v>0</v>
      </c>
      <c r="F93" s="162">
        <f t="shared" si="35"/>
        <v>0</v>
      </c>
      <c r="G93" s="35">
        <f t="shared" si="35"/>
        <v>0</v>
      </c>
      <c r="H93" s="35">
        <f t="shared" si="35"/>
        <v>0</v>
      </c>
      <c r="I93" s="35">
        <f t="shared" si="35"/>
        <v>0</v>
      </c>
      <c r="J93" s="35">
        <f t="shared" si="35"/>
        <v>0</v>
      </c>
      <c r="K93" s="45"/>
    </row>
    <row r="94" spans="1:11" ht="30" hidden="1" x14ac:dyDescent="0.2">
      <c r="A94" s="425"/>
      <c r="B94" s="425"/>
      <c r="C94" s="38" t="s">
        <v>297</v>
      </c>
      <c r="D94" s="162">
        <f t="shared" si="27"/>
        <v>0</v>
      </c>
      <c r="E94" s="162">
        <f t="shared" si="35"/>
        <v>0</v>
      </c>
      <c r="F94" s="162">
        <f t="shared" si="35"/>
        <v>0</v>
      </c>
      <c r="G94" s="35">
        <f t="shared" si="35"/>
        <v>0</v>
      </c>
      <c r="H94" s="35">
        <f t="shared" si="35"/>
        <v>0</v>
      </c>
      <c r="I94" s="35">
        <f t="shared" si="35"/>
        <v>0</v>
      </c>
      <c r="J94" s="35">
        <f t="shared" si="35"/>
        <v>0</v>
      </c>
      <c r="K94" s="45"/>
    </row>
    <row r="95" spans="1:11" s="161" customFormat="1" ht="24" customHeight="1" x14ac:dyDescent="0.2">
      <c r="A95" s="425"/>
      <c r="B95" s="425"/>
      <c r="C95" s="444" t="s">
        <v>287</v>
      </c>
      <c r="D95" s="442">
        <f t="shared" si="27"/>
        <v>1950.4</v>
      </c>
      <c r="E95" s="442">
        <f t="shared" ref="E95:J95" si="36">E103+E105+E108+E121+E124</f>
        <v>641</v>
      </c>
      <c r="F95" s="442">
        <f t="shared" si="36"/>
        <v>230.3</v>
      </c>
      <c r="G95" s="446">
        <f t="shared" si="36"/>
        <v>149.1</v>
      </c>
      <c r="H95" s="446">
        <f t="shared" si="36"/>
        <v>410</v>
      </c>
      <c r="I95" s="446">
        <f t="shared" si="36"/>
        <v>410</v>
      </c>
      <c r="J95" s="446">
        <f t="shared" si="36"/>
        <v>110</v>
      </c>
      <c r="K95" s="160"/>
    </row>
    <row r="96" spans="1:11" ht="28.5" customHeight="1" x14ac:dyDescent="0.2">
      <c r="A96" s="426"/>
      <c r="B96" s="426"/>
      <c r="C96" s="445"/>
      <c r="D96" s="443"/>
      <c r="E96" s="443"/>
      <c r="F96" s="443"/>
      <c r="G96" s="447"/>
      <c r="H96" s="447"/>
      <c r="I96" s="447"/>
      <c r="J96" s="447"/>
      <c r="K96" s="45"/>
    </row>
    <row r="97" spans="1:11" ht="57" hidden="1" customHeight="1" x14ac:dyDescent="0.2">
      <c r="A97" s="414" t="s">
        <v>66</v>
      </c>
      <c r="B97" s="414" t="s">
        <v>97</v>
      </c>
      <c r="C97" s="146" t="s">
        <v>291</v>
      </c>
      <c r="D97" s="162">
        <f>SUM(E97:J97)</f>
        <v>0</v>
      </c>
      <c r="E97" s="162">
        <f t="shared" ref="E97:J97" si="37">SUM(E98:E104)</f>
        <v>0</v>
      </c>
      <c r="F97" s="162">
        <f t="shared" si="37"/>
        <v>0</v>
      </c>
      <c r="G97" s="162">
        <f t="shared" si="37"/>
        <v>0</v>
      </c>
      <c r="H97" s="162">
        <f t="shared" si="37"/>
        <v>0</v>
      </c>
      <c r="I97" s="162">
        <f t="shared" si="37"/>
        <v>0</v>
      </c>
      <c r="J97" s="162">
        <f t="shared" si="37"/>
        <v>0</v>
      </c>
      <c r="K97" s="45"/>
    </row>
    <row r="98" spans="1:11" ht="27" hidden="1" customHeight="1" x14ac:dyDescent="0.2">
      <c r="A98" s="415"/>
      <c r="B98" s="415"/>
      <c r="C98" s="38" t="s">
        <v>293</v>
      </c>
      <c r="D98" s="34">
        <f t="shared" si="27"/>
        <v>0</v>
      </c>
      <c r="E98" s="34">
        <v>0</v>
      </c>
      <c r="F98" s="34">
        <v>0</v>
      </c>
      <c r="G98" s="35">
        <v>0</v>
      </c>
      <c r="H98" s="35">
        <v>0</v>
      </c>
      <c r="I98" s="35">
        <v>0</v>
      </c>
      <c r="J98" s="35">
        <v>0</v>
      </c>
      <c r="K98" s="45"/>
    </row>
    <row r="99" spans="1:11" ht="27" hidden="1" customHeight="1" x14ac:dyDescent="0.2">
      <c r="A99" s="415"/>
      <c r="B99" s="415"/>
      <c r="C99" s="146" t="s">
        <v>294</v>
      </c>
      <c r="D99" s="34">
        <f t="shared" si="27"/>
        <v>0</v>
      </c>
      <c r="E99" s="34">
        <v>0</v>
      </c>
      <c r="F99" s="34">
        <v>0</v>
      </c>
      <c r="G99" s="35">
        <v>0</v>
      </c>
      <c r="H99" s="35">
        <v>0</v>
      </c>
      <c r="I99" s="35">
        <v>0</v>
      </c>
      <c r="J99" s="35">
        <v>0</v>
      </c>
      <c r="K99" s="45"/>
    </row>
    <row r="100" spans="1:11" ht="36.75" hidden="1" customHeight="1" x14ac:dyDescent="0.2">
      <c r="A100" s="415"/>
      <c r="B100" s="415"/>
      <c r="C100" s="146" t="s">
        <v>295</v>
      </c>
      <c r="D100" s="34">
        <f t="shared" si="27"/>
        <v>0</v>
      </c>
      <c r="E100" s="34">
        <v>0</v>
      </c>
      <c r="F100" s="34">
        <v>0</v>
      </c>
      <c r="G100" s="35">
        <v>0</v>
      </c>
      <c r="H100" s="35">
        <v>0</v>
      </c>
      <c r="I100" s="35">
        <v>0</v>
      </c>
      <c r="J100" s="35">
        <v>0</v>
      </c>
      <c r="K100" s="45"/>
    </row>
    <row r="101" spans="1:11" ht="33.75" hidden="1" customHeight="1" x14ac:dyDescent="0.2">
      <c r="A101" s="415"/>
      <c r="B101" s="415"/>
      <c r="C101" s="146" t="s">
        <v>296</v>
      </c>
      <c r="D101" s="34">
        <f t="shared" si="27"/>
        <v>0</v>
      </c>
      <c r="E101" s="34">
        <v>0</v>
      </c>
      <c r="F101" s="34">
        <v>0</v>
      </c>
      <c r="G101" s="35">
        <v>0</v>
      </c>
      <c r="H101" s="35">
        <v>0</v>
      </c>
      <c r="I101" s="35">
        <v>0</v>
      </c>
      <c r="J101" s="35">
        <v>0</v>
      </c>
      <c r="K101" s="45"/>
    </row>
    <row r="102" spans="1:11" ht="38.25" hidden="1" customHeight="1" x14ac:dyDescent="0.2">
      <c r="A102" s="415"/>
      <c r="B102" s="415"/>
      <c r="C102" s="146" t="s">
        <v>298</v>
      </c>
      <c r="D102" s="34">
        <f t="shared" si="27"/>
        <v>0</v>
      </c>
      <c r="E102" s="34">
        <v>0</v>
      </c>
      <c r="F102" s="34">
        <v>0</v>
      </c>
      <c r="G102" s="35">
        <v>0</v>
      </c>
      <c r="H102" s="35">
        <v>0</v>
      </c>
      <c r="I102" s="35">
        <v>0</v>
      </c>
      <c r="J102" s="35">
        <v>0</v>
      </c>
      <c r="K102" s="45"/>
    </row>
    <row r="103" spans="1:11" ht="40.5" hidden="1" customHeight="1" x14ac:dyDescent="0.2">
      <c r="A103" s="415"/>
      <c r="B103" s="415"/>
      <c r="C103" s="146" t="s">
        <v>297</v>
      </c>
      <c r="D103" s="34">
        <f t="shared" si="27"/>
        <v>0</v>
      </c>
      <c r="E103" s="34">
        <v>0</v>
      </c>
      <c r="F103" s="34">
        <v>0</v>
      </c>
      <c r="G103" s="35">
        <v>0</v>
      </c>
      <c r="H103" s="35">
        <v>0</v>
      </c>
      <c r="I103" s="35">
        <v>0</v>
      </c>
      <c r="J103" s="35">
        <v>0</v>
      </c>
      <c r="K103" s="45"/>
    </row>
    <row r="104" spans="1:11" ht="63" hidden="1" customHeight="1" x14ac:dyDescent="0.2">
      <c r="A104" s="416"/>
      <c r="B104" s="415"/>
      <c r="C104" s="146" t="s">
        <v>287</v>
      </c>
      <c r="D104" s="34">
        <f t="shared" si="27"/>
        <v>0</v>
      </c>
      <c r="E104" s="34">
        <v>0</v>
      </c>
      <c r="F104" s="34">
        <v>0</v>
      </c>
      <c r="G104" s="35">
        <v>0</v>
      </c>
      <c r="H104" s="35">
        <v>0</v>
      </c>
      <c r="I104" s="35">
        <v>0</v>
      </c>
      <c r="J104" s="35">
        <v>0</v>
      </c>
      <c r="K104" s="45"/>
    </row>
    <row r="105" spans="1:11" ht="70.5" customHeight="1" x14ac:dyDescent="0.2">
      <c r="A105" s="153" t="s">
        <v>79</v>
      </c>
      <c r="B105" s="154" t="s">
        <v>96</v>
      </c>
      <c r="C105" s="146" t="s">
        <v>287</v>
      </c>
      <c r="D105" s="162">
        <f t="shared" ref="D105:D121" si="38">SUM(E105:J105)</f>
        <v>600</v>
      </c>
      <c r="E105" s="162">
        <v>0</v>
      </c>
      <c r="F105" s="162">
        <v>0</v>
      </c>
      <c r="G105" s="35">
        <v>0</v>
      </c>
      <c r="H105" s="35">
        <v>300</v>
      </c>
      <c r="I105" s="35">
        <v>300</v>
      </c>
      <c r="J105" s="35">
        <v>0</v>
      </c>
      <c r="K105" s="45"/>
    </row>
    <row r="106" spans="1:11" ht="45" x14ac:dyDescent="0.2">
      <c r="A106" s="420" t="s">
        <v>91</v>
      </c>
      <c r="B106" s="420" t="s">
        <v>72</v>
      </c>
      <c r="C106" s="38" t="s">
        <v>291</v>
      </c>
      <c r="D106" s="162">
        <f>SUM(E106:J106)</f>
        <v>2331.4</v>
      </c>
      <c r="E106" s="162">
        <f>SUM(E107:E110)</f>
        <v>1175</v>
      </c>
      <c r="F106" s="162">
        <f t="shared" ref="F106:J106" si="39">SUM(F107:F110)</f>
        <v>230.3</v>
      </c>
      <c r="G106" s="35">
        <f t="shared" si="39"/>
        <v>272.10000000000002</v>
      </c>
      <c r="H106" s="35">
        <f t="shared" si="39"/>
        <v>218</v>
      </c>
      <c r="I106" s="35">
        <f t="shared" si="39"/>
        <v>218</v>
      </c>
      <c r="J106" s="35">
        <f t="shared" si="39"/>
        <v>218</v>
      </c>
      <c r="K106" s="45"/>
    </row>
    <row r="107" spans="1:11" ht="30" x14ac:dyDescent="0.2">
      <c r="A107" s="421"/>
      <c r="B107" s="421"/>
      <c r="C107" s="146" t="s">
        <v>292</v>
      </c>
      <c r="D107" s="162">
        <f t="shared" si="38"/>
        <v>0</v>
      </c>
      <c r="E107" s="162">
        <v>0</v>
      </c>
      <c r="F107" s="162">
        <v>0</v>
      </c>
      <c r="G107" s="35">
        <v>0</v>
      </c>
      <c r="H107" s="35">
        <v>0</v>
      </c>
      <c r="I107" s="35">
        <v>0</v>
      </c>
      <c r="J107" s="35">
        <v>0</v>
      </c>
      <c r="K107" s="45"/>
    </row>
    <row r="108" spans="1:11" ht="39" customHeight="1" x14ac:dyDescent="0.2">
      <c r="A108" s="421"/>
      <c r="B108" s="421"/>
      <c r="C108" s="38" t="s">
        <v>287</v>
      </c>
      <c r="D108" s="162">
        <f t="shared" si="38"/>
        <v>1330.4</v>
      </c>
      <c r="E108" s="162">
        <v>641</v>
      </c>
      <c r="F108" s="162">
        <v>230.3</v>
      </c>
      <c r="G108" s="35">
        <v>129.1</v>
      </c>
      <c r="H108" s="35">
        <v>110</v>
      </c>
      <c r="I108" s="35">
        <v>110</v>
      </c>
      <c r="J108" s="35">
        <v>110</v>
      </c>
      <c r="K108" s="45" t="s">
        <v>314</v>
      </c>
    </row>
    <row r="109" spans="1:11" ht="33" customHeight="1" x14ac:dyDescent="0.2">
      <c r="A109" s="421"/>
      <c r="B109" s="421"/>
      <c r="C109" s="38" t="s">
        <v>293</v>
      </c>
      <c r="D109" s="162">
        <f t="shared" si="38"/>
        <v>34.1</v>
      </c>
      <c r="E109" s="162">
        <v>34.1</v>
      </c>
      <c r="F109" s="162">
        <v>0</v>
      </c>
      <c r="G109" s="35">
        <v>0</v>
      </c>
      <c r="H109" s="35">
        <v>0</v>
      </c>
      <c r="I109" s="35">
        <v>0</v>
      </c>
      <c r="J109" s="35">
        <v>0</v>
      </c>
      <c r="K109" s="45" t="s">
        <v>109</v>
      </c>
    </row>
    <row r="110" spans="1:11" ht="30" x14ac:dyDescent="0.2">
      <c r="A110" s="422"/>
      <c r="B110" s="422"/>
      <c r="C110" s="38" t="s">
        <v>294</v>
      </c>
      <c r="D110" s="34">
        <f t="shared" si="38"/>
        <v>966.9</v>
      </c>
      <c r="E110" s="34">
        <v>499.9</v>
      </c>
      <c r="F110" s="34">
        <v>0</v>
      </c>
      <c r="G110" s="35">
        <v>143</v>
      </c>
      <c r="H110" s="35">
        <v>108</v>
      </c>
      <c r="I110" s="35">
        <v>108</v>
      </c>
      <c r="J110" s="35">
        <v>108</v>
      </c>
      <c r="K110" s="45"/>
    </row>
    <row r="111" spans="1:11" ht="15" hidden="1" x14ac:dyDescent="0.25">
      <c r="A111" s="429" t="s">
        <v>70</v>
      </c>
      <c r="B111" s="431" t="s">
        <v>95</v>
      </c>
      <c r="C111" s="42" t="s">
        <v>58</v>
      </c>
      <c r="D111" s="34">
        <f t="shared" si="38"/>
        <v>0</v>
      </c>
      <c r="E111" s="43">
        <f t="shared" ref="E111:J111" si="40">SUM(E112:E112)</f>
        <v>0</v>
      </c>
      <c r="F111" s="43">
        <f t="shared" si="40"/>
        <v>0</v>
      </c>
      <c r="G111" s="218">
        <f t="shared" si="40"/>
        <v>0</v>
      </c>
      <c r="H111" s="218">
        <f t="shared" si="40"/>
        <v>0</v>
      </c>
      <c r="I111" s="218">
        <f t="shared" si="40"/>
        <v>0</v>
      </c>
      <c r="J111" s="218">
        <f t="shared" si="40"/>
        <v>0</v>
      </c>
      <c r="K111" s="45"/>
    </row>
    <row r="112" spans="1:11" ht="34.5" hidden="1" customHeight="1" x14ac:dyDescent="0.2">
      <c r="A112" s="430"/>
      <c r="B112" s="432"/>
      <c r="C112" s="146" t="s">
        <v>287</v>
      </c>
      <c r="D112" s="34">
        <f t="shared" si="38"/>
        <v>0</v>
      </c>
      <c r="E112" s="34">
        <v>0</v>
      </c>
      <c r="F112" s="34">
        <v>0</v>
      </c>
      <c r="G112" s="35">
        <v>0</v>
      </c>
      <c r="H112" s="35">
        <v>0</v>
      </c>
      <c r="I112" s="35">
        <v>0</v>
      </c>
      <c r="J112" s="35">
        <v>0</v>
      </c>
      <c r="K112" s="45"/>
    </row>
    <row r="113" spans="1:11" ht="45" x14ac:dyDescent="0.2">
      <c r="A113" s="419" t="s">
        <v>92</v>
      </c>
      <c r="B113" s="419" t="s">
        <v>73</v>
      </c>
      <c r="C113" s="146" t="s">
        <v>291</v>
      </c>
      <c r="D113" s="34">
        <f t="shared" si="38"/>
        <v>106</v>
      </c>
      <c r="E113" s="34">
        <f t="shared" ref="E113:J113" si="41">SUM(E114:E119)</f>
        <v>0</v>
      </c>
      <c r="F113" s="34">
        <f t="shared" si="41"/>
        <v>48</v>
      </c>
      <c r="G113" s="35">
        <f t="shared" si="41"/>
        <v>58</v>
      </c>
      <c r="H113" s="35">
        <f t="shared" si="41"/>
        <v>0</v>
      </c>
      <c r="I113" s="35">
        <f t="shared" si="41"/>
        <v>0</v>
      </c>
      <c r="J113" s="35">
        <f t="shared" si="41"/>
        <v>0</v>
      </c>
      <c r="K113" s="45"/>
    </row>
    <row r="114" spans="1:11" ht="30" hidden="1" x14ac:dyDescent="0.2">
      <c r="A114" s="419"/>
      <c r="B114" s="419"/>
      <c r="C114" s="146" t="s">
        <v>293</v>
      </c>
      <c r="D114" s="34">
        <f t="shared" si="38"/>
        <v>0</v>
      </c>
      <c r="E114" s="34">
        <v>0</v>
      </c>
      <c r="F114" s="34">
        <v>0</v>
      </c>
      <c r="G114" s="35">
        <v>0</v>
      </c>
      <c r="H114" s="35">
        <v>0</v>
      </c>
      <c r="I114" s="35">
        <v>0</v>
      </c>
      <c r="J114" s="35">
        <v>0</v>
      </c>
      <c r="K114" s="45"/>
    </row>
    <row r="115" spans="1:11" ht="33.75" customHeight="1" x14ac:dyDescent="0.2">
      <c r="A115" s="419"/>
      <c r="B115" s="419"/>
      <c r="C115" s="146" t="s">
        <v>294</v>
      </c>
      <c r="D115" s="34">
        <f t="shared" si="38"/>
        <v>106</v>
      </c>
      <c r="E115" s="34">
        <v>0</v>
      </c>
      <c r="F115" s="34">
        <v>48</v>
      </c>
      <c r="G115" s="35">
        <v>58</v>
      </c>
      <c r="H115" s="35">
        <v>0</v>
      </c>
      <c r="I115" s="35">
        <v>0</v>
      </c>
      <c r="J115" s="35">
        <v>0</v>
      </c>
      <c r="K115" s="45"/>
    </row>
    <row r="116" spans="1:11" ht="30" hidden="1" x14ac:dyDescent="0.2">
      <c r="A116" s="419"/>
      <c r="B116" s="419"/>
      <c r="C116" s="146" t="s">
        <v>295</v>
      </c>
      <c r="D116" s="34">
        <f t="shared" si="38"/>
        <v>0</v>
      </c>
      <c r="E116" s="34">
        <v>0</v>
      </c>
      <c r="F116" s="34">
        <v>0</v>
      </c>
      <c r="G116" s="35">
        <v>0</v>
      </c>
      <c r="H116" s="35">
        <v>0</v>
      </c>
      <c r="I116" s="35">
        <v>0</v>
      </c>
      <c r="J116" s="35">
        <v>0</v>
      </c>
      <c r="K116" s="45"/>
    </row>
    <row r="117" spans="1:11" ht="30" hidden="1" x14ac:dyDescent="0.2">
      <c r="A117" s="419"/>
      <c r="B117" s="419"/>
      <c r="C117" s="146" t="s">
        <v>296</v>
      </c>
      <c r="D117" s="34">
        <f t="shared" si="38"/>
        <v>0</v>
      </c>
      <c r="E117" s="34">
        <v>0</v>
      </c>
      <c r="F117" s="34">
        <v>0</v>
      </c>
      <c r="G117" s="35">
        <v>0</v>
      </c>
      <c r="H117" s="35">
        <v>0</v>
      </c>
      <c r="I117" s="35">
        <v>0</v>
      </c>
      <c r="J117" s="35">
        <v>0</v>
      </c>
      <c r="K117" s="45"/>
    </row>
    <row r="118" spans="1:11" ht="30" hidden="1" x14ac:dyDescent="0.2">
      <c r="A118" s="419"/>
      <c r="B118" s="419"/>
      <c r="C118" s="146" t="s">
        <v>298</v>
      </c>
      <c r="D118" s="34">
        <f t="shared" si="38"/>
        <v>0</v>
      </c>
      <c r="E118" s="34">
        <v>0</v>
      </c>
      <c r="F118" s="34">
        <v>0</v>
      </c>
      <c r="G118" s="35">
        <v>0</v>
      </c>
      <c r="H118" s="35">
        <v>0</v>
      </c>
      <c r="I118" s="35">
        <v>0</v>
      </c>
      <c r="J118" s="35">
        <v>0</v>
      </c>
      <c r="K118" s="45"/>
    </row>
    <row r="119" spans="1:11" ht="30" hidden="1" x14ac:dyDescent="0.2">
      <c r="A119" s="419"/>
      <c r="B119" s="419"/>
      <c r="C119" s="38" t="s">
        <v>297</v>
      </c>
      <c r="D119" s="34">
        <f t="shared" si="38"/>
        <v>0</v>
      </c>
      <c r="E119" s="34">
        <v>0</v>
      </c>
      <c r="F119" s="34">
        <v>0</v>
      </c>
      <c r="G119" s="35">
        <v>0</v>
      </c>
      <c r="H119" s="35">
        <v>0</v>
      </c>
      <c r="I119" s="35">
        <v>0</v>
      </c>
      <c r="J119" s="35">
        <v>0</v>
      </c>
      <c r="K119" s="45"/>
    </row>
    <row r="120" spans="1:11" ht="16.5" customHeight="1" x14ac:dyDescent="0.25">
      <c r="A120" s="414" t="s">
        <v>315</v>
      </c>
      <c r="B120" s="414" t="s">
        <v>307</v>
      </c>
      <c r="C120" s="42" t="s">
        <v>58</v>
      </c>
      <c r="D120" s="34">
        <f t="shared" si="38"/>
        <v>20</v>
      </c>
      <c r="E120" s="34">
        <f t="shared" ref="E120:J120" si="42">E121</f>
        <v>0</v>
      </c>
      <c r="F120" s="34">
        <f t="shared" si="42"/>
        <v>0</v>
      </c>
      <c r="G120" s="35">
        <f t="shared" si="42"/>
        <v>20</v>
      </c>
      <c r="H120" s="35">
        <f t="shared" si="42"/>
        <v>0</v>
      </c>
      <c r="I120" s="35">
        <f t="shared" si="42"/>
        <v>0</v>
      </c>
      <c r="J120" s="35">
        <f t="shared" si="42"/>
        <v>0</v>
      </c>
      <c r="K120" s="13"/>
    </row>
    <row r="121" spans="1:11" ht="30" x14ac:dyDescent="0.25">
      <c r="A121" s="416"/>
      <c r="B121" s="416"/>
      <c r="C121" s="158" t="s">
        <v>287</v>
      </c>
      <c r="D121" s="34">
        <f t="shared" si="38"/>
        <v>20</v>
      </c>
      <c r="E121" s="34">
        <v>0</v>
      </c>
      <c r="F121" s="34">
        <v>0</v>
      </c>
      <c r="G121" s="35">
        <v>20</v>
      </c>
      <c r="H121" s="35">
        <v>0</v>
      </c>
      <c r="I121" s="35">
        <v>0</v>
      </c>
      <c r="J121" s="35">
        <v>0</v>
      </c>
      <c r="K121" s="13"/>
    </row>
    <row r="122" spans="1:11" ht="16.5" hidden="1" customHeight="1" x14ac:dyDescent="0.2">
      <c r="A122" s="414" t="s">
        <v>317</v>
      </c>
      <c r="B122" s="414" t="s">
        <v>308</v>
      </c>
      <c r="C122" s="159" t="s">
        <v>58</v>
      </c>
      <c r="D122" s="34">
        <f>E122+F122+G122+H122+I122+J122</f>
        <v>0</v>
      </c>
      <c r="E122" s="34">
        <f t="shared" ref="E122:J122" si="43">E123+E124</f>
        <v>0</v>
      </c>
      <c r="F122" s="34">
        <f t="shared" si="43"/>
        <v>0</v>
      </c>
      <c r="G122" s="35">
        <f t="shared" si="43"/>
        <v>0</v>
      </c>
      <c r="H122" s="35">
        <f t="shared" si="43"/>
        <v>0</v>
      </c>
      <c r="I122" s="35">
        <f t="shared" si="43"/>
        <v>0</v>
      </c>
      <c r="J122" s="35">
        <f t="shared" si="43"/>
        <v>0</v>
      </c>
      <c r="K122" s="13"/>
    </row>
    <row r="123" spans="1:11" ht="38.25" hidden="1" customHeight="1" x14ac:dyDescent="0.2">
      <c r="A123" s="415"/>
      <c r="B123" s="415"/>
      <c r="C123" s="146" t="s">
        <v>316</v>
      </c>
      <c r="D123" s="34">
        <v>0</v>
      </c>
      <c r="E123" s="34">
        <v>0</v>
      </c>
      <c r="F123" s="34">
        <v>0</v>
      </c>
      <c r="G123" s="35">
        <v>0</v>
      </c>
      <c r="H123" s="35">
        <v>0</v>
      </c>
      <c r="I123" s="35">
        <v>0</v>
      </c>
      <c r="J123" s="35">
        <v>0</v>
      </c>
      <c r="K123" s="13"/>
    </row>
    <row r="124" spans="1:11" ht="57" hidden="1" customHeight="1" x14ac:dyDescent="0.2">
      <c r="A124" s="416"/>
      <c r="B124" s="416"/>
      <c r="C124" s="146" t="s">
        <v>287</v>
      </c>
      <c r="D124" s="34">
        <v>0</v>
      </c>
      <c r="E124" s="34">
        <v>0</v>
      </c>
      <c r="F124" s="34">
        <v>0</v>
      </c>
      <c r="G124" s="35">
        <v>0</v>
      </c>
      <c r="H124" s="35">
        <v>0</v>
      </c>
      <c r="I124" s="35">
        <v>0</v>
      </c>
      <c r="J124" s="35">
        <v>0</v>
      </c>
      <c r="K124" s="13"/>
    </row>
  </sheetData>
  <mergeCells count="59">
    <mergeCell ref="E95:E96"/>
    <mergeCell ref="D95:D96"/>
    <mergeCell ref="C95:C96"/>
    <mergeCell ref="J95:J96"/>
    <mergeCell ref="I95:I96"/>
    <mergeCell ref="H95:H96"/>
    <mergeCell ref="G95:G96"/>
    <mergeCell ref="F95:F96"/>
    <mergeCell ref="M80:O80"/>
    <mergeCell ref="M59:R59"/>
    <mergeCell ref="M49:R49"/>
    <mergeCell ref="M76:R76"/>
    <mergeCell ref="M46:R46"/>
    <mergeCell ref="M56:R56"/>
    <mergeCell ref="M79:R79"/>
    <mergeCell ref="M47:O47"/>
    <mergeCell ref="M57:O57"/>
    <mergeCell ref="H3:J3"/>
    <mergeCell ref="A6:K6"/>
    <mergeCell ref="A111:A112"/>
    <mergeCell ref="B111:B112"/>
    <mergeCell ref="A77:A82"/>
    <mergeCell ref="B77:B82"/>
    <mergeCell ref="B9:B21"/>
    <mergeCell ref="A22:A34"/>
    <mergeCell ref="B22:B34"/>
    <mergeCell ref="A35:A37"/>
    <mergeCell ref="B35:B37"/>
    <mergeCell ref="I5:J5"/>
    <mergeCell ref="D7:J7"/>
    <mergeCell ref="A7:A8"/>
    <mergeCell ref="A9:A21"/>
    <mergeCell ref="A106:A110"/>
    <mergeCell ref="C7:C8"/>
    <mergeCell ref="A38:A49"/>
    <mergeCell ref="B38:B49"/>
    <mergeCell ref="B50:B59"/>
    <mergeCell ref="A86:A96"/>
    <mergeCell ref="B86:B96"/>
    <mergeCell ref="A83:A84"/>
    <mergeCell ref="B83:B84"/>
    <mergeCell ref="A60:A63"/>
    <mergeCell ref="B60:B63"/>
    <mergeCell ref="A122:A124"/>
    <mergeCell ref="A120:A121"/>
    <mergeCell ref="B120:B121"/>
    <mergeCell ref="B122:B124"/>
    <mergeCell ref="K7:K8"/>
    <mergeCell ref="A97:A104"/>
    <mergeCell ref="B97:B104"/>
    <mergeCell ref="A113:A119"/>
    <mergeCell ref="B113:B119"/>
    <mergeCell ref="A70:A76"/>
    <mergeCell ref="B70:B76"/>
    <mergeCell ref="A65:A69"/>
    <mergeCell ref="B65:B69"/>
    <mergeCell ref="A50:A59"/>
    <mergeCell ref="B7:B8"/>
    <mergeCell ref="B106:B110"/>
  </mergeCells>
  <pageMargins left="0.24" right="0.16" top="0.28999999999999998" bottom="0.27" header="0.35" footer="0.37"/>
  <pageSetup paperSize="9" scale="93" fitToHeight="0"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7"/>
  <sheetViews>
    <sheetView zoomScale="80" zoomScaleNormal="80" workbookViewId="0">
      <pane ySplit="9" topLeftCell="A46" activePane="bottomLeft" state="frozen"/>
      <selection pane="bottomLeft" activeCell="A54" sqref="A54:A59"/>
    </sheetView>
  </sheetViews>
  <sheetFormatPr defaultColWidth="8.85546875" defaultRowHeight="12.75" x14ac:dyDescent="0.2"/>
  <cols>
    <col min="1" max="1" width="20.7109375" style="1" customWidth="1"/>
    <col min="2" max="2" width="39.85546875" style="1" customWidth="1"/>
    <col min="3" max="3" width="16.5703125" style="108" customWidth="1"/>
    <col min="4" max="4" width="13.85546875" style="17" hidden="1" customWidth="1"/>
    <col min="5" max="5" width="6" style="1" hidden="1" customWidth="1"/>
    <col min="6" max="6" width="9.5703125" style="1" hidden="1" customWidth="1"/>
    <col min="7" max="7" width="4.42578125" style="1" hidden="1" customWidth="1"/>
    <col min="8" max="8" width="17.42578125" style="67" customWidth="1"/>
    <col min="9" max="9" width="20.5703125" style="67" customWidth="1"/>
    <col min="10" max="10" width="23.7109375" style="109" customWidth="1"/>
    <col min="11" max="11" width="23.42578125" style="110" customWidth="1"/>
    <col min="12" max="12" width="19" style="67" customWidth="1"/>
    <col min="13" max="13" width="17.7109375" style="67" customWidth="1"/>
    <col min="14" max="14" width="27.140625" style="67" customWidth="1"/>
    <col min="15" max="16384" width="8.85546875" style="1"/>
  </cols>
  <sheetData>
    <row r="1" spans="1:14" x14ac:dyDescent="0.2">
      <c r="H1" s="216"/>
      <c r="I1" s="216"/>
      <c r="L1" s="216"/>
      <c r="M1" s="216"/>
      <c r="N1" s="216"/>
    </row>
    <row r="2" spans="1:14" x14ac:dyDescent="0.2">
      <c r="H2" s="216"/>
      <c r="I2" s="216"/>
      <c r="L2" s="216"/>
      <c r="M2" s="216"/>
      <c r="N2" s="216"/>
    </row>
    <row r="3" spans="1:14" x14ac:dyDescent="0.2">
      <c r="A3" s="19"/>
      <c r="B3" s="19"/>
      <c r="C3" s="107"/>
      <c r="D3" s="19"/>
      <c r="E3" s="19"/>
      <c r="F3" s="19"/>
      <c r="G3" s="19"/>
    </row>
    <row r="4" spans="1:14" ht="15" x14ac:dyDescent="0.2">
      <c r="A4" s="18"/>
      <c r="B4" s="18"/>
      <c r="C4" s="107"/>
      <c r="D4" s="18"/>
      <c r="E4" s="18"/>
      <c r="F4" s="18"/>
      <c r="G4" s="18"/>
      <c r="N4" s="70" t="s">
        <v>28</v>
      </c>
    </row>
    <row r="5" spans="1:14" s="111" customFormat="1" ht="36.75" customHeight="1" x14ac:dyDescent="0.2">
      <c r="A5" s="457" t="s">
        <v>223</v>
      </c>
      <c r="B5" s="457"/>
      <c r="C5" s="457"/>
      <c r="D5" s="457"/>
      <c r="E5" s="457"/>
      <c r="F5" s="457"/>
      <c r="G5" s="457"/>
      <c r="H5" s="457"/>
      <c r="I5" s="457"/>
      <c r="J5" s="457"/>
      <c r="K5" s="457"/>
      <c r="L5" s="457"/>
      <c r="M5" s="457"/>
      <c r="N5" s="457"/>
    </row>
    <row r="6" spans="1:14" ht="16.5" customHeight="1" x14ac:dyDescent="0.2">
      <c r="A6" s="101"/>
      <c r="B6" s="101"/>
      <c r="C6" s="101"/>
      <c r="D6" s="101"/>
      <c r="E6" s="101"/>
      <c r="F6" s="101"/>
      <c r="G6" s="101"/>
      <c r="H6" s="101"/>
      <c r="I6" s="101"/>
      <c r="J6" s="101"/>
      <c r="K6" s="101"/>
      <c r="L6" s="101"/>
      <c r="M6" s="101"/>
      <c r="N6" s="101"/>
    </row>
    <row r="7" spans="1:14" x14ac:dyDescent="0.2">
      <c r="A7" s="458" t="s">
        <v>2</v>
      </c>
      <c r="B7" s="458" t="s">
        <v>43</v>
      </c>
      <c r="C7" s="459" t="s">
        <v>16</v>
      </c>
      <c r="D7" s="458" t="s">
        <v>9</v>
      </c>
      <c r="E7" s="458"/>
      <c r="F7" s="458"/>
      <c r="G7" s="458"/>
      <c r="H7" s="458" t="s">
        <v>27</v>
      </c>
      <c r="I7" s="458"/>
      <c r="J7" s="458"/>
      <c r="K7" s="458"/>
      <c r="L7" s="458"/>
      <c r="M7" s="458"/>
      <c r="N7" s="458"/>
    </row>
    <row r="8" spans="1:14" ht="90.75" customHeight="1" x14ac:dyDescent="0.2">
      <c r="A8" s="458"/>
      <c r="B8" s="458"/>
      <c r="C8" s="459"/>
      <c r="D8" s="15" t="s">
        <v>10</v>
      </c>
      <c r="E8" s="15" t="s">
        <v>4</v>
      </c>
      <c r="F8" s="15" t="s">
        <v>5</v>
      </c>
      <c r="G8" s="15" t="s">
        <v>6</v>
      </c>
      <c r="H8" s="100" t="s">
        <v>45</v>
      </c>
      <c r="I8" s="234">
        <v>2020</v>
      </c>
      <c r="J8" s="234">
        <v>2021</v>
      </c>
      <c r="K8" s="234">
        <v>2022</v>
      </c>
      <c r="L8" s="234">
        <v>2023</v>
      </c>
      <c r="M8" s="234">
        <v>2024</v>
      </c>
      <c r="N8" s="234">
        <v>2025</v>
      </c>
    </row>
    <row r="9" spans="1:14" x14ac:dyDescent="0.2">
      <c r="A9" s="14">
        <v>1</v>
      </c>
      <c r="B9" s="14">
        <v>2</v>
      </c>
      <c r="C9" s="20">
        <v>3</v>
      </c>
      <c r="D9" s="16">
        <v>4</v>
      </c>
      <c r="E9" s="16">
        <v>5</v>
      </c>
      <c r="F9" s="16">
        <v>6</v>
      </c>
      <c r="G9" s="16">
        <v>7</v>
      </c>
      <c r="H9" s="20">
        <v>4</v>
      </c>
      <c r="I9" s="20">
        <v>5</v>
      </c>
      <c r="J9" s="20">
        <v>6</v>
      </c>
      <c r="K9" s="235">
        <v>7</v>
      </c>
      <c r="L9" s="235">
        <v>8</v>
      </c>
      <c r="M9" s="235">
        <v>9</v>
      </c>
      <c r="N9" s="235">
        <v>10</v>
      </c>
    </row>
    <row r="10" spans="1:14" ht="12.75" customHeight="1" x14ac:dyDescent="0.2">
      <c r="A10" s="451" t="s">
        <v>7</v>
      </c>
      <c r="B10" s="451" t="s">
        <v>81</v>
      </c>
      <c r="C10" s="237" t="s">
        <v>215</v>
      </c>
      <c r="D10" s="238" t="e">
        <f>#REF!+#REF!+D11+D13+#REF!</f>
        <v>#REF!</v>
      </c>
      <c r="E10" s="238" t="e">
        <f>#REF!+#REF!+E11+E13+#REF!</f>
        <v>#REF!</v>
      </c>
      <c r="F10" s="238" t="e">
        <f>#REF!+#REF!+F11+F13+#REF!</f>
        <v>#REF!</v>
      </c>
      <c r="G10" s="238" t="e">
        <f>#REF!+#REF!+G11+G13+#REF!</f>
        <v>#REF!</v>
      </c>
      <c r="H10" s="202">
        <f>I10+J10+K10+L10+M10+N10</f>
        <v>61951.05</v>
      </c>
      <c r="I10" s="202">
        <f t="shared" ref="I10:N10" si="0">I11+I13</f>
        <v>5799.7499999999991</v>
      </c>
      <c r="J10" s="202">
        <f t="shared" si="0"/>
        <v>13248.6</v>
      </c>
      <c r="K10" s="202">
        <f t="shared" si="0"/>
        <v>14604.6</v>
      </c>
      <c r="L10" s="202">
        <f t="shared" si="0"/>
        <v>9868.4</v>
      </c>
      <c r="M10" s="202">
        <f t="shared" si="0"/>
        <v>9649.4</v>
      </c>
      <c r="N10" s="202">
        <f t="shared" si="0"/>
        <v>8780.2999999999993</v>
      </c>
    </row>
    <row r="11" spans="1:14" ht="36" x14ac:dyDescent="0.2">
      <c r="A11" s="452"/>
      <c r="B11" s="452"/>
      <c r="C11" s="237" t="s">
        <v>216</v>
      </c>
      <c r="D11" s="238" t="str">
        <f>'[1]таблица 4 '!H5</f>
        <v>2014</v>
      </c>
      <c r="E11" s="238" t="str">
        <f>'[1]таблица 4 '!I5</f>
        <v>2015</v>
      </c>
      <c r="F11" s="238" t="str">
        <f>'[1]таблица 4 '!J5</f>
        <v>2016</v>
      </c>
      <c r="G11" s="238">
        <f>'[1]таблица 4 '!K5</f>
        <v>2017</v>
      </c>
      <c r="H11" s="202">
        <f t="shared" ref="H11:H17" si="1">SUM(I11:N11)</f>
        <v>61951.05</v>
      </c>
      <c r="I11" s="202">
        <f t="shared" ref="I11:N11" si="2">SUM(I12)</f>
        <v>5799.7499999999991</v>
      </c>
      <c r="J11" s="202">
        <f t="shared" si="2"/>
        <v>13248.6</v>
      </c>
      <c r="K11" s="202">
        <f t="shared" si="2"/>
        <v>14604.6</v>
      </c>
      <c r="L11" s="202">
        <f t="shared" si="2"/>
        <v>9868.4</v>
      </c>
      <c r="M11" s="202">
        <f t="shared" si="2"/>
        <v>9649.4</v>
      </c>
      <c r="N11" s="202">
        <f t="shared" si="2"/>
        <v>8780.2999999999993</v>
      </c>
    </row>
    <row r="12" spans="1:14" x14ac:dyDescent="0.2">
      <c r="A12" s="452"/>
      <c r="B12" s="452"/>
      <c r="C12" s="237" t="s">
        <v>217</v>
      </c>
      <c r="D12" s="238"/>
      <c r="E12" s="238"/>
      <c r="F12" s="238"/>
      <c r="G12" s="238"/>
      <c r="H12" s="202">
        <f t="shared" si="1"/>
        <v>61951.05</v>
      </c>
      <c r="I12" s="202">
        <f t="shared" ref="I12:N12" si="3">I16+I62</f>
        <v>5799.7499999999991</v>
      </c>
      <c r="J12" s="202">
        <f t="shared" si="3"/>
        <v>13248.6</v>
      </c>
      <c r="K12" s="202">
        <f t="shared" si="3"/>
        <v>14604.6</v>
      </c>
      <c r="L12" s="202">
        <f t="shared" si="3"/>
        <v>9868.4</v>
      </c>
      <c r="M12" s="202">
        <f t="shared" si="3"/>
        <v>9649.4</v>
      </c>
      <c r="N12" s="202">
        <f t="shared" si="3"/>
        <v>8780.2999999999993</v>
      </c>
    </row>
    <row r="13" spans="1:14" ht="37.5" customHeight="1" x14ac:dyDescent="0.2">
      <c r="A13" s="452"/>
      <c r="B13" s="452"/>
      <c r="C13" s="237" t="s">
        <v>390</v>
      </c>
      <c r="D13" s="238" t="e">
        <f>D17+D41+#REF!</f>
        <v>#REF!</v>
      </c>
      <c r="E13" s="238" t="e">
        <f>E17+E41+#REF!</f>
        <v>#REF!</v>
      </c>
      <c r="F13" s="238" t="e">
        <f>F17+F41+#REF!</f>
        <v>#REF!</v>
      </c>
      <c r="G13" s="238" t="e">
        <f>G17+G41+#REF!</f>
        <v>#REF!</v>
      </c>
      <c r="H13" s="202">
        <f t="shared" si="1"/>
        <v>0</v>
      </c>
      <c r="I13" s="202">
        <v>0</v>
      </c>
      <c r="J13" s="202">
        <v>0</v>
      </c>
      <c r="K13" s="202">
        <v>0</v>
      </c>
      <c r="L13" s="202">
        <v>0</v>
      </c>
      <c r="M13" s="202">
        <v>0</v>
      </c>
      <c r="N13" s="202">
        <v>0</v>
      </c>
    </row>
    <row r="14" spans="1:14" ht="12.75" customHeight="1" x14ac:dyDescent="0.2">
      <c r="A14" s="460" t="s">
        <v>57</v>
      </c>
      <c r="B14" s="460" t="s">
        <v>82</v>
      </c>
      <c r="C14" s="237" t="s">
        <v>215</v>
      </c>
      <c r="D14" s="239" t="e">
        <f>#REF!+#REF!+D15+D17+#REF!</f>
        <v>#REF!</v>
      </c>
      <c r="E14" s="239" t="e">
        <f>#REF!+#REF!+E15+E17+#REF!</f>
        <v>#REF!</v>
      </c>
      <c r="F14" s="239" t="e">
        <f>#REF!+#REF!+F15+F17+#REF!</f>
        <v>#REF!</v>
      </c>
      <c r="G14" s="239" t="e">
        <f>#REF!+#REF!+G15+G17+#REF!</f>
        <v>#REF!</v>
      </c>
      <c r="H14" s="203">
        <f t="shared" si="1"/>
        <v>58893.649999999994</v>
      </c>
      <c r="I14" s="202">
        <f t="shared" ref="I14:N14" si="4">I15+I17</f>
        <v>4624.7499999999991</v>
      </c>
      <c r="J14" s="202">
        <f t="shared" si="4"/>
        <v>12970.300000000001</v>
      </c>
      <c r="K14" s="202">
        <f t="shared" si="4"/>
        <v>14254.5</v>
      </c>
      <c r="L14" s="202">
        <f t="shared" si="4"/>
        <v>9350.4</v>
      </c>
      <c r="M14" s="202">
        <f t="shared" si="4"/>
        <v>9131.4</v>
      </c>
      <c r="N14" s="202">
        <f t="shared" si="4"/>
        <v>8562.2999999999993</v>
      </c>
    </row>
    <row r="15" spans="1:14" ht="36" x14ac:dyDescent="0.2">
      <c r="A15" s="461"/>
      <c r="B15" s="461"/>
      <c r="C15" s="237" t="s">
        <v>216</v>
      </c>
      <c r="D15" s="239">
        <f>'[1]таблица 4 '!H9</f>
        <v>200</v>
      </c>
      <c r="E15" s="239">
        <f>'[1]таблица 4 '!I9</f>
        <v>200</v>
      </c>
      <c r="F15" s="239">
        <f>'[1]таблица 4 '!J9</f>
        <v>200</v>
      </c>
      <c r="G15" s="239">
        <f>'[1]таблица 4 '!K9</f>
        <v>0</v>
      </c>
      <c r="H15" s="203">
        <f t="shared" si="1"/>
        <v>58893.649999999994</v>
      </c>
      <c r="I15" s="202">
        <f t="shared" ref="I15:N15" si="5">SUM(I16)</f>
        <v>4624.7499999999991</v>
      </c>
      <c r="J15" s="202">
        <f t="shared" si="5"/>
        <v>12970.300000000001</v>
      </c>
      <c r="K15" s="202">
        <f t="shared" si="5"/>
        <v>14254.5</v>
      </c>
      <c r="L15" s="202">
        <f t="shared" si="5"/>
        <v>9350.4</v>
      </c>
      <c r="M15" s="202">
        <f t="shared" si="5"/>
        <v>9131.4</v>
      </c>
      <c r="N15" s="202">
        <f t="shared" si="5"/>
        <v>8562.2999999999993</v>
      </c>
    </row>
    <row r="16" spans="1:14" x14ac:dyDescent="0.2">
      <c r="A16" s="461"/>
      <c r="B16" s="461"/>
      <c r="C16" s="237" t="s">
        <v>217</v>
      </c>
      <c r="D16" s="239"/>
      <c r="E16" s="239"/>
      <c r="F16" s="239"/>
      <c r="G16" s="239"/>
      <c r="H16" s="203">
        <f t="shared" si="1"/>
        <v>58893.649999999994</v>
      </c>
      <c r="I16" s="202">
        <f>I20+I24+I28+I32+I36+I40+I44+I48+I52</f>
        <v>4624.7499999999991</v>
      </c>
      <c r="J16" s="202">
        <f>J20+J24+J28+J32+J36+J40+J44+J48+J52</f>
        <v>12970.300000000001</v>
      </c>
      <c r="K16" s="202">
        <f>K20+K24+K28+K32+K36+K40+K44+K48+K52+K56</f>
        <v>14254.5</v>
      </c>
      <c r="L16" s="202">
        <f>'таблица 3'!H22</f>
        <v>9350.4</v>
      </c>
      <c r="M16" s="202">
        <f>'таблица 3'!I22</f>
        <v>9131.4</v>
      </c>
      <c r="N16" s="202">
        <f>'таблица 3'!J22</f>
        <v>8562.2999999999993</v>
      </c>
    </row>
    <row r="17" spans="1:14" ht="24" x14ac:dyDescent="0.2">
      <c r="A17" s="461"/>
      <c r="B17" s="461"/>
      <c r="C17" s="237" t="s">
        <v>390</v>
      </c>
      <c r="D17" s="239">
        <f>D21+D37</f>
        <v>0</v>
      </c>
      <c r="E17" s="239">
        <f>E21+E37</f>
        <v>0</v>
      </c>
      <c r="F17" s="239">
        <f>F21+F37</f>
        <v>0</v>
      </c>
      <c r="G17" s="239">
        <f>G21+G37</f>
        <v>0</v>
      </c>
      <c r="H17" s="203">
        <f t="shared" si="1"/>
        <v>0</v>
      </c>
      <c r="I17" s="202">
        <v>0</v>
      </c>
      <c r="J17" s="202">
        <v>0</v>
      </c>
      <c r="K17" s="202">
        <v>0</v>
      </c>
      <c r="L17" s="202">
        <v>0</v>
      </c>
      <c r="M17" s="202">
        <v>0</v>
      </c>
      <c r="N17" s="202">
        <v>0</v>
      </c>
    </row>
    <row r="18" spans="1:14" ht="12.75" customHeight="1" x14ac:dyDescent="0.2">
      <c r="A18" s="453" t="s">
        <v>48</v>
      </c>
      <c r="B18" s="453" t="s">
        <v>98</v>
      </c>
      <c r="C18" s="240" t="s">
        <v>215</v>
      </c>
      <c r="D18" s="241" t="e">
        <f>#REF!+#REF!+D19+D21+#REF!</f>
        <v>#REF!</v>
      </c>
      <c r="E18" s="241" t="e">
        <f>#REF!+#REF!+E19+E21+#REF!</f>
        <v>#REF!</v>
      </c>
      <c r="F18" s="241" t="e">
        <f>#REF!+#REF!+F19+F21+#REF!</f>
        <v>#REF!</v>
      </c>
      <c r="G18" s="241" t="e">
        <f>#REF!+#REF!+G19+G21+#REF!</f>
        <v>#REF!</v>
      </c>
      <c r="H18" s="201">
        <f t="shared" ref="H18:H57" si="6">SUM(I18:N18)</f>
        <v>0</v>
      </c>
      <c r="I18" s="190">
        <f t="shared" ref="I18:N18" si="7">I19+I21</f>
        <v>0</v>
      </c>
      <c r="J18" s="190">
        <f t="shared" si="7"/>
        <v>0</v>
      </c>
      <c r="K18" s="190">
        <f t="shared" si="7"/>
        <v>0</v>
      </c>
      <c r="L18" s="190">
        <f t="shared" si="7"/>
        <v>0</v>
      </c>
      <c r="M18" s="190">
        <f t="shared" si="7"/>
        <v>0</v>
      </c>
      <c r="N18" s="190">
        <f t="shared" si="7"/>
        <v>0</v>
      </c>
    </row>
    <row r="19" spans="1:14" ht="36" x14ac:dyDescent="0.2">
      <c r="A19" s="454"/>
      <c r="B19" s="454"/>
      <c r="C19" s="240" t="s">
        <v>216</v>
      </c>
      <c r="D19" s="241">
        <f>'[1]таблица 4 '!H13</f>
        <v>200</v>
      </c>
      <c r="E19" s="241">
        <f>'[1]таблица 4 '!I13</f>
        <v>200</v>
      </c>
      <c r="F19" s="241">
        <f>'[1]таблица 4 '!J13</f>
        <v>200</v>
      </c>
      <c r="G19" s="241">
        <f>'[1]таблица 4 '!K13</f>
        <v>0</v>
      </c>
      <c r="H19" s="201">
        <f t="shared" ref="H19:H29" si="8">SUM(I19:N19)</f>
        <v>0</v>
      </c>
      <c r="I19" s="190">
        <f t="shared" ref="I19:N19" si="9">SUM(I20)</f>
        <v>0</v>
      </c>
      <c r="J19" s="190">
        <f t="shared" si="9"/>
        <v>0</v>
      </c>
      <c r="K19" s="190">
        <f t="shared" si="9"/>
        <v>0</v>
      </c>
      <c r="L19" s="190">
        <f t="shared" si="9"/>
        <v>0</v>
      </c>
      <c r="M19" s="190">
        <f t="shared" si="9"/>
        <v>0</v>
      </c>
      <c r="N19" s="190">
        <f t="shared" si="9"/>
        <v>0</v>
      </c>
    </row>
    <row r="20" spans="1:14" x14ac:dyDescent="0.2">
      <c r="A20" s="454"/>
      <c r="B20" s="454"/>
      <c r="C20" s="240" t="s">
        <v>217</v>
      </c>
      <c r="D20" s="241"/>
      <c r="E20" s="241"/>
      <c r="F20" s="241"/>
      <c r="G20" s="241"/>
      <c r="H20" s="201">
        <f t="shared" si="8"/>
        <v>0</v>
      </c>
      <c r="I20" s="190">
        <f>'таблица 3'!E35</f>
        <v>0</v>
      </c>
      <c r="J20" s="190">
        <f>'таблица 3'!F35</f>
        <v>0</v>
      </c>
      <c r="K20" s="190">
        <f>'таблица 3'!G35</f>
        <v>0</v>
      </c>
      <c r="L20" s="190">
        <f>'таблица 3'!H35</f>
        <v>0</v>
      </c>
      <c r="M20" s="190">
        <f>'таблица 3'!I35</f>
        <v>0</v>
      </c>
      <c r="N20" s="190">
        <f>'таблица 3'!J35</f>
        <v>0</v>
      </c>
    </row>
    <row r="21" spans="1:14" ht="24" x14ac:dyDescent="0.2">
      <c r="A21" s="454"/>
      <c r="B21" s="454"/>
      <c r="C21" s="240" t="s">
        <v>390</v>
      </c>
      <c r="D21" s="241">
        <v>0</v>
      </c>
      <c r="E21" s="241">
        <v>0</v>
      </c>
      <c r="F21" s="241">
        <v>0</v>
      </c>
      <c r="G21" s="241">
        <v>0</v>
      </c>
      <c r="H21" s="201">
        <f t="shared" si="8"/>
        <v>0</v>
      </c>
      <c r="I21" s="190">
        <v>0</v>
      </c>
      <c r="J21" s="190">
        <v>0</v>
      </c>
      <c r="K21" s="190">
        <v>0</v>
      </c>
      <c r="L21" s="190">
        <v>0</v>
      </c>
      <c r="M21" s="190">
        <v>0</v>
      </c>
      <c r="N21" s="190">
        <v>0</v>
      </c>
    </row>
    <row r="22" spans="1:14" ht="12.75" customHeight="1" x14ac:dyDescent="0.2">
      <c r="A22" s="453" t="s">
        <v>49</v>
      </c>
      <c r="B22" s="453" t="s">
        <v>129</v>
      </c>
      <c r="C22" s="240" t="s">
        <v>215</v>
      </c>
      <c r="D22" s="241"/>
      <c r="E22" s="241"/>
      <c r="F22" s="241"/>
      <c r="G22" s="241"/>
      <c r="H22" s="201">
        <f t="shared" si="8"/>
        <v>57167.199999999997</v>
      </c>
      <c r="I22" s="190">
        <f t="shared" ref="I22:N22" si="10">I23+I25</f>
        <v>4195.7</v>
      </c>
      <c r="J22" s="190">
        <f t="shared" si="10"/>
        <v>12585.6</v>
      </c>
      <c r="K22" s="190">
        <f t="shared" si="10"/>
        <v>13971.8</v>
      </c>
      <c r="L22" s="190">
        <f t="shared" si="10"/>
        <v>9140.4000000000015</v>
      </c>
      <c r="M22" s="190">
        <f t="shared" si="10"/>
        <v>8921.4000000000015</v>
      </c>
      <c r="N22" s="190">
        <f t="shared" si="10"/>
        <v>8352.2999999999993</v>
      </c>
    </row>
    <row r="23" spans="1:14" ht="36" x14ac:dyDescent="0.2">
      <c r="A23" s="454"/>
      <c r="B23" s="454"/>
      <c r="C23" s="240" t="s">
        <v>216</v>
      </c>
      <c r="D23" s="241"/>
      <c r="E23" s="241"/>
      <c r="F23" s="241"/>
      <c r="G23" s="241"/>
      <c r="H23" s="201">
        <f t="shared" si="8"/>
        <v>57167.199999999997</v>
      </c>
      <c r="I23" s="190">
        <f t="shared" ref="I23:N23" si="11">SUM(I24)</f>
        <v>4195.7</v>
      </c>
      <c r="J23" s="190">
        <f t="shared" si="11"/>
        <v>12585.6</v>
      </c>
      <c r="K23" s="190">
        <f t="shared" si="11"/>
        <v>13971.8</v>
      </c>
      <c r="L23" s="190">
        <f t="shared" si="11"/>
        <v>9140.4000000000015</v>
      </c>
      <c r="M23" s="190">
        <f t="shared" si="11"/>
        <v>8921.4000000000015</v>
      </c>
      <c r="N23" s="190">
        <f t="shared" si="11"/>
        <v>8352.2999999999993</v>
      </c>
    </row>
    <row r="24" spans="1:14" x14ac:dyDescent="0.2">
      <c r="A24" s="454"/>
      <c r="B24" s="454"/>
      <c r="C24" s="240" t="s">
        <v>217</v>
      </c>
      <c r="D24" s="241"/>
      <c r="E24" s="241"/>
      <c r="F24" s="241"/>
      <c r="G24" s="241"/>
      <c r="H24" s="201">
        <f t="shared" si="8"/>
        <v>57167.199999999997</v>
      </c>
      <c r="I24" s="190">
        <f>'таблица 3'!E38</f>
        <v>4195.7</v>
      </c>
      <c r="J24" s="190">
        <f>'таблица 3'!F38</f>
        <v>12585.6</v>
      </c>
      <c r="K24" s="190">
        <f>'таблица 3'!G38</f>
        <v>13971.8</v>
      </c>
      <c r="L24" s="190">
        <f>'таблица 3'!H38</f>
        <v>9140.4000000000015</v>
      </c>
      <c r="M24" s="190">
        <f>'таблица 3'!I38</f>
        <v>8921.4000000000015</v>
      </c>
      <c r="N24" s="190">
        <f>'таблица 3'!J38</f>
        <v>8352.2999999999993</v>
      </c>
    </row>
    <row r="25" spans="1:14" ht="24" x14ac:dyDescent="0.2">
      <c r="A25" s="454"/>
      <c r="B25" s="454"/>
      <c r="C25" s="240" t="s">
        <v>390</v>
      </c>
      <c r="D25" s="241"/>
      <c r="E25" s="241"/>
      <c r="F25" s="241"/>
      <c r="G25" s="241"/>
      <c r="H25" s="201">
        <f t="shared" si="8"/>
        <v>0</v>
      </c>
      <c r="I25" s="190">
        <v>0</v>
      </c>
      <c r="J25" s="190">
        <v>0</v>
      </c>
      <c r="K25" s="190">
        <v>0</v>
      </c>
      <c r="L25" s="190">
        <v>0</v>
      </c>
      <c r="M25" s="190">
        <v>0</v>
      </c>
      <c r="N25" s="190">
        <v>0</v>
      </c>
    </row>
    <row r="26" spans="1:14" ht="12.75" customHeight="1" x14ac:dyDescent="0.2">
      <c r="A26" s="453" t="s">
        <v>50</v>
      </c>
      <c r="B26" s="453" t="s">
        <v>63</v>
      </c>
      <c r="C26" s="240" t="s">
        <v>215</v>
      </c>
      <c r="D26" s="241"/>
      <c r="E26" s="241"/>
      <c r="F26" s="241"/>
      <c r="G26" s="241"/>
      <c r="H26" s="201">
        <f t="shared" si="8"/>
        <v>1148.0500000000002</v>
      </c>
      <c r="I26" s="190">
        <f t="shared" ref="I26:N26" si="12">I27+I29</f>
        <v>243.75</v>
      </c>
      <c r="J26" s="190">
        <f t="shared" si="12"/>
        <v>287.2</v>
      </c>
      <c r="K26" s="190">
        <f t="shared" si="12"/>
        <v>197.1</v>
      </c>
      <c r="L26" s="190">
        <f t="shared" si="12"/>
        <v>140</v>
      </c>
      <c r="M26" s="190">
        <f t="shared" si="12"/>
        <v>140</v>
      </c>
      <c r="N26" s="190">
        <f t="shared" si="12"/>
        <v>140</v>
      </c>
    </row>
    <row r="27" spans="1:14" ht="36" x14ac:dyDescent="0.2">
      <c r="A27" s="454"/>
      <c r="B27" s="454"/>
      <c r="C27" s="240" t="s">
        <v>216</v>
      </c>
      <c r="D27" s="241"/>
      <c r="E27" s="241"/>
      <c r="F27" s="241"/>
      <c r="G27" s="241"/>
      <c r="H27" s="201">
        <f t="shared" si="8"/>
        <v>1148.0500000000002</v>
      </c>
      <c r="I27" s="190">
        <f t="shared" ref="I27:N27" si="13">SUM(I28)</f>
        <v>243.75</v>
      </c>
      <c r="J27" s="190">
        <f t="shared" si="13"/>
        <v>287.2</v>
      </c>
      <c r="K27" s="190">
        <f t="shared" si="13"/>
        <v>197.1</v>
      </c>
      <c r="L27" s="190">
        <f t="shared" si="13"/>
        <v>140</v>
      </c>
      <c r="M27" s="190">
        <f t="shared" si="13"/>
        <v>140</v>
      </c>
      <c r="N27" s="190">
        <f t="shared" si="13"/>
        <v>140</v>
      </c>
    </row>
    <row r="28" spans="1:14" x14ac:dyDescent="0.2">
      <c r="A28" s="454"/>
      <c r="B28" s="454"/>
      <c r="C28" s="240" t="s">
        <v>217</v>
      </c>
      <c r="D28" s="241"/>
      <c r="E28" s="241"/>
      <c r="F28" s="241"/>
      <c r="G28" s="241"/>
      <c r="H28" s="201">
        <f t="shared" si="8"/>
        <v>1148.0500000000002</v>
      </c>
      <c r="I28" s="190">
        <f>'таблица 3'!E50</f>
        <v>243.75</v>
      </c>
      <c r="J28" s="190">
        <f>'таблица 3'!F50</f>
        <v>287.2</v>
      </c>
      <c r="K28" s="190">
        <f>'таблица 3'!G50</f>
        <v>197.1</v>
      </c>
      <c r="L28" s="190">
        <f>'таблица 3'!H50</f>
        <v>140</v>
      </c>
      <c r="M28" s="190">
        <f>'таблица 3'!I50</f>
        <v>140</v>
      </c>
      <c r="N28" s="190">
        <f>'таблица 3'!J50</f>
        <v>140</v>
      </c>
    </row>
    <row r="29" spans="1:14" ht="24" x14ac:dyDescent="0.2">
      <c r="A29" s="454"/>
      <c r="B29" s="454"/>
      <c r="C29" s="240" t="s">
        <v>390</v>
      </c>
      <c r="D29" s="241"/>
      <c r="E29" s="241"/>
      <c r="F29" s="241"/>
      <c r="G29" s="241"/>
      <c r="H29" s="201">
        <f t="shared" si="8"/>
        <v>0</v>
      </c>
      <c r="I29" s="190">
        <v>0</v>
      </c>
      <c r="J29" s="190">
        <v>0</v>
      </c>
      <c r="K29" s="190">
        <v>0</v>
      </c>
      <c r="L29" s="190">
        <v>0</v>
      </c>
      <c r="M29" s="190">
        <v>0</v>
      </c>
      <c r="N29" s="190">
        <v>0</v>
      </c>
    </row>
    <row r="30" spans="1:14" ht="12.75" customHeight="1" x14ac:dyDescent="0.2">
      <c r="A30" s="453" t="s">
        <v>219</v>
      </c>
      <c r="B30" s="453" t="s">
        <v>65</v>
      </c>
      <c r="C30" s="240" t="s">
        <v>215</v>
      </c>
      <c r="D30" s="241"/>
      <c r="E30" s="241"/>
      <c r="F30" s="241"/>
      <c r="G30" s="241"/>
      <c r="H30" s="201">
        <f t="shared" si="6"/>
        <v>0</v>
      </c>
      <c r="I30" s="190">
        <f t="shared" ref="I30:N30" si="14">I31+I33</f>
        <v>0</v>
      </c>
      <c r="J30" s="190">
        <f t="shared" si="14"/>
        <v>0</v>
      </c>
      <c r="K30" s="190">
        <f t="shared" si="14"/>
        <v>0</v>
      </c>
      <c r="L30" s="190">
        <f t="shared" si="14"/>
        <v>0</v>
      </c>
      <c r="M30" s="190">
        <f t="shared" si="14"/>
        <v>0</v>
      </c>
      <c r="N30" s="190">
        <f t="shared" si="14"/>
        <v>0</v>
      </c>
    </row>
    <row r="31" spans="1:14" ht="36" x14ac:dyDescent="0.2">
      <c r="A31" s="454"/>
      <c r="B31" s="454"/>
      <c r="C31" s="240" t="s">
        <v>216</v>
      </c>
      <c r="D31" s="241"/>
      <c r="E31" s="241"/>
      <c r="F31" s="241"/>
      <c r="G31" s="241"/>
      <c r="H31" s="201">
        <f>SUM(I31:N31)</f>
        <v>0</v>
      </c>
      <c r="I31" s="190">
        <f t="shared" ref="I31:N31" si="15">SUM(I32)</f>
        <v>0</v>
      </c>
      <c r="J31" s="190">
        <f t="shared" si="15"/>
        <v>0</v>
      </c>
      <c r="K31" s="190">
        <f t="shared" si="15"/>
        <v>0</v>
      </c>
      <c r="L31" s="190">
        <f t="shared" si="15"/>
        <v>0</v>
      </c>
      <c r="M31" s="190">
        <f t="shared" si="15"/>
        <v>0</v>
      </c>
      <c r="N31" s="190">
        <f t="shared" si="15"/>
        <v>0</v>
      </c>
    </row>
    <row r="32" spans="1:14" x14ac:dyDescent="0.2">
      <c r="A32" s="454"/>
      <c r="B32" s="454"/>
      <c r="C32" s="240" t="s">
        <v>217</v>
      </c>
      <c r="D32" s="241"/>
      <c r="E32" s="241"/>
      <c r="F32" s="241"/>
      <c r="G32" s="241"/>
      <c r="H32" s="201">
        <v>0</v>
      </c>
      <c r="I32" s="190">
        <f>'таблица 3'!E61</f>
        <v>0</v>
      </c>
      <c r="J32" s="190">
        <f>'таблица 3'!F61</f>
        <v>0</v>
      </c>
      <c r="K32" s="190">
        <v>0</v>
      </c>
      <c r="L32" s="190">
        <v>0</v>
      </c>
      <c r="M32" s="190">
        <f>'таблица 3'!I61</f>
        <v>0</v>
      </c>
      <c r="N32" s="190">
        <f>'таблица 3'!J61</f>
        <v>0</v>
      </c>
    </row>
    <row r="33" spans="1:14" ht="24" x14ac:dyDescent="0.2">
      <c r="A33" s="454"/>
      <c r="B33" s="454"/>
      <c r="C33" s="240" t="s">
        <v>390</v>
      </c>
      <c r="D33" s="241"/>
      <c r="E33" s="241"/>
      <c r="F33" s="241"/>
      <c r="G33" s="241"/>
      <c r="H33" s="201">
        <f>SUM(I33:N33)</f>
        <v>0</v>
      </c>
      <c r="I33" s="190">
        <v>0</v>
      </c>
      <c r="J33" s="190">
        <v>0</v>
      </c>
      <c r="K33" s="190">
        <v>0</v>
      </c>
      <c r="L33" s="190">
        <v>0</v>
      </c>
      <c r="M33" s="190">
        <v>0</v>
      </c>
      <c r="N33" s="190">
        <v>0</v>
      </c>
    </row>
    <row r="34" spans="1:14" ht="12.75" customHeight="1" x14ac:dyDescent="0.2">
      <c r="A34" s="453" t="s">
        <v>220</v>
      </c>
      <c r="B34" s="453" t="s">
        <v>67</v>
      </c>
      <c r="C34" s="240" t="s">
        <v>215</v>
      </c>
      <c r="D34" s="241" t="e">
        <f>#REF!+#REF!+D35+D37+#REF!</f>
        <v>#REF!</v>
      </c>
      <c r="E34" s="241" t="e">
        <f>#REF!+#REF!+E35+E37+#REF!</f>
        <v>#REF!</v>
      </c>
      <c r="F34" s="241" t="e">
        <f>#REF!+#REF!+F35+F37+#REF!</f>
        <v>#REF!</v>
      </c>
      <c r="G34" s="241" t="e">
        <f>#REF!+#REF!+G35+G37+#REF!</f>
        <v>#REF!</v>
      </c>
      <c r="H34" s="201">
        <f t="shared" si="6"/>
        <v>0</v>
      </c>
      <c r="I34" s="190">
        <f t="shared" ref="I34:N34" si="16">I35+I37</f>
        <v>0</v>
      </c>
      <c r="J34" s="190">
        <f t="shared" si="16"/>
        <v>0</v>
      </c>
      <c r="K34" s="190">
        <f t="shared" si="16"/>
        <v>0</v>
      </c>
      <c r="L34" s="190">
        <f t="shared" si="16"/>
        <v>0</v>
      </c>
      <c r="M34" s="190">
        <f t="shared" si="16"/>
        <v>0</v>
      </c>
      <c r="N34" s="190">
        <f t="shared" si="16"/>
        <v>0</v>
      </c>
    </row>
    <row r="35" spans="1:14" ht="36" x14ac:dyDescent="0.2">
      <c r="A35" s="454"/>
      <c r="B35" s="454"/>
      <c r="C35" s="240" t="s">
        <v>216</v>
      </c>
      <c r="D35" s="241">
        <f>'[1]таблица 4 '!H16</f>
        <v>0</v>
      </c>
      <c r="E35" s="241">
        <f>'[1]таблица 4 '!I16</f>
        <v>0</v>
      </c>
      <c r="F35" s="241">
        <f>'[1]таблица 4 '!J16</f>
        <v>0</v>
      </c>
      <c r="G35" s="241">
        <f>'[1]таблица 4 '!K16</f>
        <v>0</v>
      </c>
      <c r="H35" s="201">
        <f>SUM(I35:N35)</f>
        <v>0</v>
      </c>
      <c r="I35" s="190">
        <f t="shared" ref="I35:N35" si="17">SUM(I36)</f>
        <v>0</v>
      </c>
      <c r="J35" s="190">
        <f t="shared" si="17"/>
        <v>0</v>
      </c>
      <c r="K35" s="190">
        <f t="shared" si="17"/>
        <v>0</v>
      </c>
      <c r="L35" s="190">
        <f t="shared" si="17"/>
        <v>0</v>
      </c>
      <c r="M35" s="190">
        <f t="shared" si="17"/>
        <v>0</v>
      </c>
      <c r="N35" s="190">
        <f t="shared" si="17"/>
        <v>0</v>
      </c>
    </row>
    <row r="36" spans="1:14" x14ac:dyDescent="0.2">
      <c r="A36" s="454"/>
      <c r="B36" s="454"/>
      <c r="C36" s="240" t="s">
        <v>217</v>
      </c>
      <c r="D36" s="241"/>
      <c r="E36" s="241"/>
      <c r="F36" s="241"/>
      <c r="G36" s="241"/>
      <c r="H36" s="201">
        <f>SUM(I36:N36)</f>
        <v>0</v>
      </c>
      <c r="I36" s="190">
        <f>'таблица 3'!E64</f>
        <v>0</v>
      </c>
      <c r="J36" s="190">
        <f>'таблица 3'!F64</f>
        <v>0</v>
      </c>
      <c r="K36" s="190">
        <f>'таблица 3'!G64</f>
        <v>0</v>
      </c>
      <c r="L36" s="190">
        <f>'таблица 3'!H64</f>
        <v>0</v>
      </c>
      <c r="M36" s="190">
        <f>'таблица 3'!I64</f>
        <v>0</v>
      </c>
      <c r="N36" s="190">
        <f>'таблица 3'!J64</f>
        <v>0</v>
      </c>
    </row>
    <row r="37" spans="1:14" ht="39.75" customHeight="1" x14ac:dyDescent="0.2">
      <c r="A37" s="454"/>
      <c r="B37" s="454"/>
      <c r="C37" s="240" t="s">
        <v>390</v>
      </c>
      <c r="D37" s="241">
        <v>0</v>
      </c>
      <c r="E37" s="241">
        <v>0</v>
      </c>
      <c r="F37" s="241">
        <v>0</v>
      </c>
      <c r="G37" s="241">
        <v>0</v>
      </c>
      <c r="H37" s="201">
        <f>SUM(I37:N37)</f>
        <v>0</v>
      </c>
      <c r="I37" s="190">
        <v>0</v>
      </c>
      <c r="J37" s="190">
        <v>0</v>
      </c>
      <c r="K37" s="190">
        <v>0</v>
      </c>
      <c r="L37" s="190">
        <v>0</v>
      </c>
      <c r="M37" s="190">
        <v>0</v>
      </c>
      <c r="N37" s="190">
        <v>0</v>
      </c>
    </row>
    <row r="38" spans="1:14" ht="12.75" customHeight="1" x14ac:dyDescent="0.2">
      <c r="A38" s="453" t="s">
        <v>347</v>
      </c>
      <c r="B38" s="453" t="s">
        <v>83</v>
      </c>
      <c r="C38" s="240" t="s">
        <v>215</v>
      </c>
      <c r="D38" s="241" t="e">
        <f>#REF!+#REF!+D39+D41+#REF!</f>
        <v>#REF!</v>
      </c>
      <c r="E38" s="241" t="e">
        <f>#REF!+#REF!+E39+E41+#REF!</f>
        <v>#REF!</v>
      </c>
      <c r="F38" s="241" t="e">
        <f>#REF!+#REF!+F39+F41+#REF!</f>
        <v>#REF!</v>
      </c>
      <c r="G38" s="241" t="e">
        <f>#REF!+#REF!+G39+G41+#REF!</f>
        <v>#REF!</v>
      </c>
      <c r="H38" s="201">
        <f t="shared" si="6"/>
        <v>0</v>
      </c>
      <c r="I38" s="190">
        <f t="shared" ref="I38:N38" si="18">I39+I41</f>
        <v>0</v>
      </c>
      <c r="J38" s="190">
        <f t="shared" si="18"/>
        <v>0</v>
      </c>
      <c r="K38" s="190">
        <f t="shared" si="18"/>
        <v>0</v>
      </c>
      <c r="L38" s="190">
        <f t="shared" si="18"/>
        <v>0</v>
      </c>
      <c r="M38" s="190">
        <f t="shared" si="18"/>
        <v>0</v>
      </c>
      <c r="N38" s="190">
        <f t="shared" si="18"/>
        <v>0</v>
      </c>
    </row>
    <row r="39" spans="1:14" ht="36" x14ac:dyDescent="0.2">
      <c r="A39" s="454"/>
      <c r="B39" s="454"/>
      <c r="C39" s="240" t="s">
        <v>216</v>
      </c>
      <c r="D39" s="241">
        <f>'[1]таблица 4 '!H26</f>
        <v>50</v>
      </c>
      <c r="E39" s="241">
        <f>'[1]таблица 4 '!I26</f>
        <v>50</v>
      </c>
      <c r="F39" s="241">
        <f>'[1]таблица 4 '!J26</f>
        <v>30</v>
      </c>
      <c r="G39" s="241">
        <f>'[1]таблица 4 '!K26</f>
        <v>60</v>
      </c>
      <c r="H39" s="201">
        <f>SUM(I39:N39)</f>
        <v>0</v>
      </c>
      <c r="I39" s="190">
        <f t="shared" ref="I39:N39" si="19">SUM(I40)</f>
        <v>0</v>
      </c>
      <c r="J39" s="190">
        <f t="shared" si="19"/>
        <v>0</v>
      </c>
      <c r="K39" s="190">
        <f t="shared" si="19"/>
        <v>0</v>
      </c>
      <c r="L39" s="190">
        <f t="shared" si="19"/>
        <v>0</v>
      </c>
      <c r="M39" s="190">
        <f t="shared" si="19"/>
        <v>0</v>
      </c>
      <c r="N39" s="190">
        <f t="shared" si="19"/>
        <v>0</v>
      </c>
    </row>
    <row r="40" spans="1:14" x14ac:dyDescent="0.2">
      <c r="A40" s="454"/>
      <c r="B40" s="454"/>
      <c r="C40" s="240" t="s">
        <v>217</v>
      </c>
      <c r="D40" s="241"/>
      <c r="E40" s="241"/>
      <c r="F40" s="241"/>
      <c r="G40" s="241"/>
      <c r="H40" s="201">
        <f>SUM(I40:N40)</f>
        <v>0</v>
      </c>
      <c r="I40" s="190">
        <f>'таблица 3'!E65</f>
        <v>0</v>
      </c>
      <c r="J40" s="190">
        <f>'таблица 3'!F65</f>
        <v>0</v>
      </c>
      <c r="K40" s="190">
        <f>'таблица 3'!G65</f>
        <v>0</v>
      </c>
      <c r="L40" s="190">
        <f>'таблица 3'!H65</f>
        <v>0</v>
      </c>
      <c r="M40" s="190">
        <f>'таблица 3'!I65</f>
        <v>0</v>
      </c>
      <c r="N40" s="190">
        <f>'таблица 3'!J65</f>
        <v>0</v>
      </c>
    </row>
    <row r="41" spans="1:14" ht="24" x14ac:dyDescent="0.2">
      <c r="A41" s="454"/>
      <c r="B41" s="454"/>
      <c r="C41" s="240" t="s">
        <v>390</v>
      </c>
      <c r="D41" s="241">
        <f>D45+D49+D53+D63+D67+D71+D75+D79</f>
        <v>0</v>
      </c>
      <c r="E41" s="241">
        <f>E45+E49+E53+E63+E67+E71+E75+E79</f>
        <v>0</v>
      </c>
      <c r="F41" s="241">
        <f>F45+F49+F53+F63+F67+F71+F75+F79</f>
        <v>0</v>
      </c>
      <c r="G41" s="241">
        <f>G45+G49+G53+G63+G67+G71+G75+G79</f>
        <v>0</v>
      </c>
      <c r="H41" s="201">
        <f>SUM(I41:N41)</f>
        <v>0</v>
      </c>
      <c r="I41" s="190">
        <v>0</v>
      </c>
      <c r="J41" s="190">
        <v>0</v>
      </c>
      <c r="K41" s="190">
        <v>0</v>
      </c>
      <c r="L41" s="190">
        <v>0</v>
      </c>
      <c r="M41" s="190">
        <v>0</v>
      </c>
      <c r="N41" s="190">
        <v>0</v>
      </c>
    </row>
    <row r="42" spans="1:14" ht="12.75" customHeight="1" x14ac:dyDescent="0.2">
      <c r="A42" s="453" t="s">
        <v>348</v>
      </c>
      <c r="B42" s="453" t="s">
        <v>84</v>
      </c>
      <c r="C42" s="240" t="s">
        <v>215</v>
      </c>
      <c r="D42" s="239" t="e">
        <f>#REF!+#REF!+D43+D45+#REF!</f>
        <v>#REF!</v>
      </c>
      <c r="E42" s="239" t="e">
        <f>#REF!+#REF!+E43+E45+#REF!</f>
        <v>#REF!</v>
      </c>
      <c r="F42" s="239" t="e">
        <f>#REF!+#REF!+F43+F45+#REF!</f>
        <v>#REF!</v>
      </c>
      <c r="G42" s="239" t="e">
        <f>#REF!+#REF!+G43+G45+#REF!</f>
        <v>#REF!</v>
      </c>
      <c r="H42" s="201">
        <f t="shared" si="6"/>
        <v>67</v>
      </c>
      <c r="I42" s="190">
        <f t="shared" ref="I42:N42" si="20">I43+I45</f>
        <v>10.4</v>
      </c>
      <c r="J42" s="190">
        <f t="shared" si="20"/>
        <v>21</v>
      </c>
      <c r="K42" s="190">
        <f t="shared" si="20"/>
        <v>5.6</v>
      </c>
      <c r="L42" s="190">
        <f t="shared" si="20"/>
        <v>10</v>
      </c>
      <c r="M42" s="190">
        <f t="shared" si="20"/>
        <v>10</v>
      </c>
      <c r="N42" s="190">
        <f t="shared" si="20"/>
        <v>10</v>
      </c>
    </row>
    <row r="43" spans="1:14" ht="36" x14ac:dyDescent="0.2">
      <c r="A43" s="454"/>
      <c r="B43" s="454"/>
      <c r="C43" s="240" t="s">
        <v>216</v>
      </c>
      <c r="D43" s="241">
        <f>'[1]таблица 4 '!H29</f>
        <v>2324</v>
      </c>
      <c r="E43" s="241">
        <f>'[1]таблица 4 '!I29</f>
        <v>5810.4</v>
      </c>
      <c r="F43" s="241">
        <f>'[1]таблица 4 '!J29</f>
        <v>5550.4000000000005</v>
      </c>
      <c r="G43" s="241">
        <f>'[1]таблица 4 '!K29</f>
        <v>2230.4</v>
      </c>
      <c r="H43" s="201">
        <f>SUM(I43:N43)</f>
        <v>67</v>
      </c>
      <c r="I43" s="190">
        <f t="shared" ref="I43:N43" si="21">SUM(I44)</f>
        <v>10.4</v>
      </c>
      <c r="J43" s="190">
        <f t="shared" si="21"/>
        <v>21</v>
      </c>
      <c r="K43" s="190">
        <f t="shared" si="21"/>
        <v>5.6</v>
      </c>
      <c r="L43" s="190">
        <f t="shared" si="21"/>
        <v>10</v>
      </c>
      <c r="M43" s="190">
        <f t="shared" si="21"/>
        <v>10</v>
      </c>
      <c r="N43" s="190">
        <f t="shared" si="21"/>
        <v>10</v>
      </c>
    </row>
    <row r="44" spans="1:14" x14ac:dyDescent="0.2">
      <c r="A44" s="454"/>
      <c r="B44" s="454"/>
      <c r="C44" s="240" t="s">
        <v>217</v>
      </c>
      <c r="D44" s="241"/>
      <c r="E44" s="241"/>
      <c r="F44" s="241"/>
      <c r="G44" s="241"/>
      <c r="H44" s="201">
        <f>SUM(I44:N44)</f>
        <v>67</v>
      </c>
      <c r="I44" s="190">
        <f>'таблица 3'!E70</f>
        <v>10.4</v>
      </c>
      <c r="J44" s="190">
        <f>'таблица 3'!F70</f>
        <v>21</v>
      </c>
      <c r="K44" s="190">
        <f>'таблица 3'!G70</f>
        <v>5.6</v>
      </c>
      <c r="L44" s="190">
        <f>'таблица 3'!H70</f>
        <v>10</v>
      </c>
      <c r="M44" s="190">
        <f>'таблица 3'!I70</f>
        <v>10</v>
      </c>
      <c r="N44" s="190">
        <f>'таблица 3'!J70</f>
        <v>10</v>
      </c>
    </row>
    <row r="45" spans="1:14" ht="24" x14ac:dyDescent="0.2">
      <c r="A45" s="454"/>
      <c r="B45" s="454"/>
      <c r="C45" s="240" t="s">
        <v>390</v>
      </c>
      <c r="D45" s="241">
        <v>0</v>
      </c>
      <c r="E45" s="241">
        <v>0</v>
      </c>
      <c r="F45" s="241">
        <v>0</v>
      </c>
      <c r="G45" s="241">
        <v>0</v>
      </c>
      <c r="H45" s="201">
        <f>SUM(I45:N45)</f>
        <v>0</v>
      </c>
      <c r="I45" s="190">
        <v>0</v>
      </c>
      <c r="J45" s="190">
        <v>0</v>
      </c>
      <c r="K45" s="190">
        <v>0</v>
      </c>
      <c r="L45" s="190">
        <v>0</v>
      </c>
      <c r="M45" s="190">
        <v>0</v>
      </c>
      <c r="N45" s="190">
        <v>0</v>
      </c>
    </row>
    <row r="46" spans="1:14" ht="12.75" customHeight="1" x14ac:dyDescent="0.2">
      <c r="A46" s="453" t="s">
        <v>141</v>
      </c>
      <c r="B46" s="453" t="s">
        <v>85</v>
      </c>
      <c r="C46" s="240" t="s">
        <v>215</v>
      </c>
      <c r="D46" s="239">
        <v>71.900000000000006</v>
      </c>
      <c r="E46" s="239" t="e">
        <f>#REF!+#REF!+E47+E49+#REF!</f>
        <v>#REF!</v>
      </c>
      <c r="F46" s="239"/>
      <c r="G46" s="239"/>
      <c r="H46" s="201">
        <f t="shared" si="6"/>
        <v>491.4</v>
      </c>
      <c r="I46" s="190">
        <f t="shared" ref="I46:N46" si="22">I47+I49</f>
        <v>174.9</v>
      </c>
      <c r="J46" s="190">
        <f t="shared" si="22"/>
        <v>76.5</v>
      </c>
      <c r="K46" s="190">
        <f t="shared" si="22"/>
        <v>60</v>
      </c>
      <c r="L46" s="190">
        <f t="shared" si="22"/>
        <v>60</v>
      </c>
      <c r="M46" s="190">
        <f t="shared" si="22"/>
        <v>60</v>
      </c>
      <c r="N46" s="190">
        <f t="shared" si="22"/>
        <v>60</v>
      </c>
    </row>
    <row r="47" spans="1:14" ht="36" x14ac:dyDescent="0.2">
      <c r="A47" s="454"/>
      <c r="B47" s="454"/>
      <c r="C47" s="240" t="s">
        <v>216</v>
      </c>
      <c r="D47" s="241" t="str">
        <f>'[1]таблица 4 '!H38</f>
        <v xml:space="preserve">   -</v>
      </c>
      <c r="E47" s="241" t="str">
        <f>'[1]таблица 4 '!I38</f>
        <v xml:space="preserve">  -</v>
      </c>
      <c r="F47" s="241"/>
      <c r="G47" s="241"/>
      <c r="H47" s="201">
        <f>SUM(I47:N47)</f>
        <v>491.4</v>
      </c>
      <c r="I47" s="190">
        <f t="shared" ref="I47:N47" si="23">SUM(I48)</f>
        <v>174.9</v>
      </c>
      <c r="J47" s="190">
        <f t="shared" si="23"/>
        <v>76.5</v>
      </c>
      <c r="K47" s="190">
        <f t="shared" si="23"/>
        <v>60</v>
      </c>
      <c r="L47" s="190">
        <f t="shared" si="23"/>
        <v>60</v>
      </c>
      <c r="M47" s="190">
        <f t="shared" si="23"/>
        <v>60</v>
      </c>
      <c r="N47" s="190">
        <f t="shared" si="23"/>
        <v>60</v>
      </c>
    </row>
    <row r="48" spans="1:14" x14ac:dyDescent="0.2">
      <c r="A48" s="454"/>
      <c r="B48" s="454"/>
      <c r="C48" s="240" t="s">
        <v>217</v>
      </c>
      <c r="D48" s="241"/>
      <c r="E48" s="241"/>
      <c r="F48" s="241"/>
      <c r="G48" s="241"/>
      <c r="H48" s="201">
        <f>SUM(I48:N48)</f>
        <v>491.4</v>
      </c>
      <c r="I48" s="190">
        <f>'таблица 3'!E77</f>
        <v>174.9</v>
      </c>
      <c r="J48" s="190">
        <f>'таблица 3'!F77</f>
        <v>76.5</v>
      </c>
      <c r="K48" s="190">
        <f>'таблица 3'!G77</f>
        <v>60</v>
      </c>
      <c r="L48" s="190">
        <f>'таблица 3'!H77</f>
        <v>60</v>
      </c>
      <c r="M48" s="190">
        <f>'таблица 3'!I77</f>
        <v>60</v>
      </c>
      <c r="N48" s="190">
        <f>'таблица 3'!J77</f>
        <v>60</v>
      </c>
    </row>
    <row r="49" spans="1:14" ht="24" x14ac:dyDescent="0.2">
      <c r="A49" s="454"/>
      <c r="B49" s="454"/>
      <c r="C49" s="240" t="s">
        <v>390</v>
      </c>
      <c r="D49" s="241">
        <v>0</v>
      </c>
      <c r="E49" s="241">
        <v>0</v>
      </c>
      <c r="F49" s="241"/>
      <c r="G49" s="241"/>
      <c r="H49" s="201">
        <f>SUM(I49:N49)</f>
        <v>0</v>
      </c>
      <c r="I49" s="190">
        <v>0</v>
      </c>
      <c r="J49" s="190">
        <v>0</v>
      </c>
      <c r="K49" s="190">
        <v>0</v>
      </c>
      <c r="L49" s="190">
        <v>0</v>
      </c>
      <c r="M49" s="190">
        <v>0</v>
      </c>
      <c r="N49" s="190">
        <v>0</v>
      </c>
    </row>
    <row r="50" spans="1:14" ht="12.75" customHeight="1" x14ac:dyDescent="0.2">
      <c r="A50" s="448" t="s">
        <v>218</v>
      </c>
      <c r="B50" s="448" t="s">
        <v>94</v>
      </c>
      <c r="C50" s="240" t="s">
        <v>215</v>
      </c>
      <c r="D50" s="239" t="e">
        <f>#REF!+#REF!+D51+D53+#REF!</f>
        <v>#REF!</v>
      </c>
      <c r="E50" s="239" t="e">
        <f>#REF!+#REF!+E51+E53+#REF!</f>
        <v>#REF!</v>
      </c>
      <c r="F50" s="241"/>
      <c r="G50" s="241"/>
      <c r="H50" s="201">
        <f t="shared" si="6"/>
        <v>0</v>
      </c>
      <c r="I50" s="190">
        <f t="shared" ref="I50:N50" si="24">I51+I53</f>
        <v>0</v>
      </c>
      <c r="J50" s="190">
        <f t="shared" si="24"/>
        <v>0</v>
      </c>
      <c r="K50" s="190">
        <f t="shared" si="24"/>
        <v>0</v>
      </c>
      <c r="L50" s="190">
        <f t="shared" si="24"/>
        <v>0</v>
      </c>
      <c r="M50" s="190">
        <f t="shared" si="24"/>
        <v>0</v>
      </c>
      <c r="N50" s="190">
        <f t="shared" si="24"/>
        <v>0</v>
      </c>
    </row>
    <row r="51" spans="1:14" s="21" customFormat="1" ht="36" x14ac:dyDescent="0.2">
      <c r="A51" s="449"/>
      <c r="B51" s="449"/>
      <c r="C51" s="240" t="s">
        <v>216</v>
      </c>
      <c r="D51" s="241" t="str">
        <f>'[1]таблица 4 '!H39</f>
        <v xml:space="preserve">  -</v>
      </c>
      <c r="E51" s="241" t="str">
        <f>'[1]таблица 4 '!I39</f>
        <v xml:space="preserve">  -</v>
      </c>
      <c r="F51" s="241"/>
      <c r="G51" s="241"/>
      <c r="H51" s="201">
        <f>SUM(I51:N51)</f>
        <v>0</v>
      </c>
      <c r="I51" s="190">
        <f t="shared" ref="I51:N51" si="25">SUM(I52)</f>
        <v>0</v>
      </c>
      <c r="J51" s="190">
        <f t="shared" si="25"/>
        <v>0</v>
      </c>
      <c r="K51" s="190">
        <f t="shared" si="25"/>
        <v>0</v>
      </c>
      <c r="L51" s="190">
        <f t="shared" si="25"/>
        <v>0</v>
      </c>
      <c r="M51" s="190">
        <f t="shared" si="25"/>
        <v>0</v>
      </c>
      <c r="N51" s="190">
        <f t="shared" si="25"/>
        <v>0</v>
      </c>
    </row>
    <row r="52" spans="1:14" s="21" customFormat="1" x14ac:dyDescent="0.2">
      <c r="A52" s="449"/>
      <c r="B52" s="449"/>
      <c r="C52" s="240" t="s">
        <v>217</v>
      </c>
      <c r="D52" s="241"/>
      <c r="E52" s="241"/>
      <c r="F52" s="241"/>
      <c r="G52" s="241"/>
      <c r="H52" s="201">
        <f>SUM(I52:N52)</f>
        <v>0</v>
      </c>
      <c r="I52" s="190">
        <f>'таблица 3'!E83</f>
        <v>0</v>
      </c>
      <c r="J52" s="190">
        <f>'таблица 3'!F83</f>
        <v>0</v>
      </c>
      <c r="K52" s="190">
        <f>'таблица 3'!G83</f>
        <v>0</v>
      </c>
      <c r="L52" s="190">
        <f>'таблица 3'!H83</f>
        <v>0</v>
      </c>
      <c r="M52" s="190">
        <f>'таблица 3'!I83</f>
        <v>0</v>
      </c>
      <c r="N52" s="190">
        <f>'таблица 3'!J83</f>
        <v>0</v>
      </c>
    </row>
    <row r="53" spans="1:14" ht="24" x14ac:dyDescent="0.2">
      <c r="A53" s="449"/>
      <c r="B53" s="449"/>
      <c r="C53" s="240" t="s">
        <v>390</v>
      </c>
      <c r="D53" s="241">
        <v>0</v>
      </c>
      <c r="E53" s="241">
        <v>0</v>
      </c>
      <c r="F53" s="241"/>
      <c r="G53" s="241"/>
      <c r="H53" s="201">
        <f>SUM(I53:N53)</f>
        <v>0</v>
      </c>
      <c r="I53" s="190">
        <v>0</v>
      </c>
      <c r="J53" s="190">
        <v>0</v>
      </c>
      <c r="K53" s="190">
        <v>0</v>
      </c>
      <c r="L53" s="190">
        <v>0</v>
      </c>
      <c r="M53" s="190">
        <v>0</v>
      </c>
      <c r="N53" s="190">
        <v>0</v>
      </c>
    </row>
    <row r="54" spans="1:14" ht="14.25" customHeight="1" x14ac:dyDescent="0.2">
      <c r="A54" s="448" t="s">
        <v>387</v>
      </c>
      <c r="B54" s="448" t="s">
        <v>388</v>
      </c>
      <c r="C54" s="240" t="s">
        <v>215</v>
      </c>
      <c r="D54" s="241"/>
      <c r="E54" s="241"/>
      <c r="F54" s="241"/>
      <c r="G54" s="241"/>
      <c r="H54" s="201">
        <f t="shared" si="6"/>
        <v>20</v>
      </c>
      <c r="I54" s="190">
        <f t="shared" ref="I54:N54" si="26">I55+I57</f>
        <v>0</v>
      </c>
      <c r="J54" s="190">
        <f t="shared" si="26"/>
        <v>0</v>
      </c>
      <c r="K54" s="190">
        <f t="shared" si="26"/>
        <v>20</v>
      </c>
      <c r="L54" s="190">
        <f t="shared" si="26"/>
        <v>0</v>
      </c>
      <c r="M54" s="190">
        <f t="shared" si="26"/>
        <v>0</v>
      </c>
      <c r="N54" s="190">
        <f t="shared" si="26"/>
        <v>0</v>
      </c>
    </row>
    <row r="55" spans="1:14" ht="37.5" customHeight="1" x14ac:dyDescent="0.2">
      <c r="A55" s="449"/>
      <c r="B55" s="449"/>
      <c r="C55" s="240" t="s">
        <v>216</v>
      </c>
      <c r="D55" s="241"/>
      <c r="E55" s="241"/>
      <c r="F55" s="241"/>
      <c r="G55" s="241"/>
      <c r="H55" s="201">
        <f t="shared" si="6"/>
        <v>20</v>
      </c>
      <c r="I55" s="203">
        <f t="shared" ref="I55:N55" si="27">SUM(I56)</f>
        <v>0</v>
      </c>
      <c r="J55" s="203">
        <f t="shared" si="27"/>
        <v>0</v>
      </c>
      <c r="K55" s="203">
        <f t="shared" si="27"/>
        <v>20</v>
      </c>
      <c r="L55" s="203">
        <f t="shared" si="27"/>
        <v>0</v>
      </c>
      <c r="M55" s="203">
        <f t="shared" si="27"/>
        <v>0</v>
      </c>
      <c r="N55" s="203">
        <f t="shared" si="27"/>
        <v>0</v>
      </c>
    </row>
    <row r="56" spans="1:14" ht="15" customHeight="1" x14ac:dyDescent="0.2">
      <c r="A56" s="449"/>
      <c r="B56" s="449"/>
      <c r="C56" s="247" t="s">
        <v>217</v>
      </c>
      <c r="D56" s="241"/>
      <c r="E56" s="241"/>
      <c r="F56" s="241"/>
      <c r="G56" s="241"/>
      <c r="H56" s="201">
        <f t="shared" si="6"/>
        <v>20</v>
      </c>
      <c r="I56" s="190">
        <v>0</v>
      </c>
      <c r="J56" s="190">
        <v>0</v>
      </c>
      <c r="K56" s="190">
        <f>'таблица 3'!G85</f>
        <v>20</v>
      </c>
      <c r="L56" s="190">
        <v>0</v>
      </c>
      <c r="M56" s="190">
        <v>0</v>
      </c>
      <c r="N56" s="190">
        <v>0</v>
      </c>
    </row>
    <row r="57" spans="1:14" ht="23.25" customHeight="1" x14ac:dyDescent="0.2">
      <c r="A57" s="449"/>
      <c r="B57" s="449"/>
      <c r="C57" s="240" t="s">
        <v>390</v>
      </c>
      <c r="D57" s="241"/>
      <c r="E57" s="241"/>
      <c r="F57" s="241"/>
      <c r="G57" s="241"/>
      <c r="H57" s="201">
        <f t="shared" si="6"/>
        <v>0</v>
      </c>
      <c r="I57" s="190">
        <v>0</v>
      </c>
      <c r="J57" s="190">
        <v>0</v>
      </c>
      <c r="K57" s="190">
        <v>0</v>
      </c>
      <c r="L57" s="190">
        <v>0</v>
      </c>
      <c r="M57" s="190">
        <v>0</v>
      </c>
      <c r="N57" s="190">
        <v>0</v>
      </c>
    </row>
    <row r="58" spans="1:14" ht="27" hidden="1" customHeight="1" x14ac:dyDescent="0.2">
      <c r="A58" s="449"/>
      <c r="B58" s="449"/>
      <c r="C58" s="240"/>
      <c r="D58" s="241"/>
      <c r="E58" s="241"/>
      <c r="F58" s="241"/>
      <c r="G58" s="241"/>
      <c r="H58" s="201"/>
      <c r="I58" s="190"/>
      <c r="J58" s="190"/>
      <c r="K58" s="190"/>
      <c r="L58" s="190"/>
      <c r="M58" s="190"/>
      <c r="N58" s="190"/>
    </row>
    <row r="59" spans="1:14" ht="27" hidden="1" customHeight="1" x14ac:dyDescent="0.2">
      <c r="A59" s="450"/>
      <c r="B59" s="450"/>
      <c r="C59" s="240"/>
      <c r="D59" s="241"/>
      <c r="E59" s="241"/>
      <c r="F59" s="241"/>
      <c r="G59" s="241"/>
      <c r="H59" s="201"/>
      <c r="I59" s="190"/>
      <c r="J59" s="190"/>
      <c r="K59" s="190"/>
      <c r="L59" s="190"/>
      <c r="M59" s="190"/>
      <c r="N59" s="190"/>
    </row>
    <row r="60" spans="1:14" s="21" customFormat="1" ht="12.75" customHeight="1" x14ac:dyDescent="0.2">
      <c r="A60" s="455" t="s">
        <v>8</v>
      </c>
      <c r="B60" s="455" t="s">
        <v>86</v>
      </c>
      <c r="C60" s="237" t="s">
        <v>215</v>
      </c>
      <c r="D60" s="48" t="e">
        <f>#REF!+#REF!+D61+D63+#REF!</f>
        <v>#REF!</v>
      </c>
      <c r="E60" s="48" t="e">
        <f>#REF!+#REF!+E61+E63+#REF!</f>
        <v>#REF!</v>
      </c>
      <c r="F60" s="48" t="e">
        <f>#REF!+#REF!+F61+F63+#REF!</f>
        <v>#REF!</v>
      </c>
      <c r="G60" s="48" t="e">
        <f>#REF!+#REF!+G61+G63+#REF!</f>
        <v>#REF!</v>
      </c>
      <c r="H60" s="203">
        <f t="shared" ref="H60:H80" si="28">SUM(I60:N60)</f>
        <v>3057.4</v>
      </c>
      <c r="I60" s="203">
        <f t="shared" ref="I60:N60" si="29">I61+I63</f>
        <v>1175</v>
      </c>
      <c r="J60" s="203">
        <f t="shared" si="29"/>
        <v>278.3</v>
      </c>
      <c r="K60" s="203">
        <f t="shared" si="29"/>
        <v>350.1</v>
      </c>
      <c r="L60" s="203">
        <f t="shared" si="29"/>
        <v>518</v>
      </c>
      <c r="M60" s="203">
        <f t="shared" si="29"/>
        <v>518</v>
      </c>
      <c r="N60" s="203">
        <f t="shared" si="29"/>
        <v>218</v>
      </c>
    </row>
    <row r="61" spans="1:14" s="21" customFormat="1" ht="39" customHeight="1" x14ac:dyDescent="0.2">
      <c r="A61" s="456"/>
      <c r="B61" s="456"/>
      <c r="C61" s="237" t="s">
        <v>216</v>
      </c>
      <c r="D61" s="48">
        <f>'[1]таблица 4 '!H40</f>
        <v>0</v>
      </c>
      <c r="E61" s="48">
        <f>'[1]таблица 4 '!I40</f>
        <v>0</v>
      </c>
      <c r="F61" s="48">
        <f>'[1]таблица 4 '!J40</f>
        <v>0</v>
      </c>
      <c r="G61" s="48">
        <f>'[1]таблица 4 '!K40</f>
        <v>0</v>
      </c>
      <c r="H61" s="203">
        <f>SUM(I61:N61)</f>
        <v>3057.4</v>
      </c>
      <c r="I61" s="203">
        <f t="shared" ref="I61:N61" si="30">SUM(I62)</f>
        <v>1175</v>
      </c>
      <c r="J61" s="203">
        <f t="shared" si="30"/>
        <v>278.3</v>
      </c>
      <c r="K61" s="203">
        <f t="shared" si="30"/>
        <v>350.1</v>
      </c>
      <c r="L61" s="203">
        <f t="shared" si="30"/>
        <v>518</v>
      </c>
      <c r="M61" s="203">
        <f t="shared" si="30"/>
        <v>518</v>
      </c>
      <c r="N61" s="203">
        <f t="shared" si="30"/>
        <v>218</v>
      </c>
    </row>
    <row r="62" spans="1:14" s="21" customFormat="1" x14ac:dyDescent="0.2">
      <c r="A62" s="456"/>
      <c r="B62" s="456"/>
      <c r="C62" s="237" t="s">
        <v>217</v>
      </c>
      <c r="D62" s="48"/>
      <c r="E62" s="48"/>
      <c r="F62" s="48"/>
      <c r="G62" s="48"/>
      <c r="H62" s="203">
        <f>SUM(I62:N62)</f>
        <v>3057.4</v>
      </c>
      <c r="I62" s="203">
        <f>I66+I70+I74+I78+I82</f>
        <v>1175</v>
      </c>
      <c r="J62" s="203">
        <f>J66+J70+J74+J78+J82</f>
        <v>278.3</v>
      </c>
      <c r="K62" s="203">
        <f>K64+K68+K72+K76+K80+K84+K88</f>
        <v>350.1</v>
      </c>
      <c r="L62" s="203">
        <f>L64+L68+L72+L76+L80+L84+L88</f>
        <v>518</v>
      </c>
      <c r="M62" s="203">
        <f>M64+M68+M72+M76+M80+M84+M88</f>
        <v>518</v>
      </c>
      <c r="N62" s="203">
        <f>N64+N68+N72+N76+N80+N84+N88</f>
        <v>218</v>
      </c>
    </row>
    <row r="63" spans="1:14" s="21" customFormat="1" ht="24" x14ac:dyDescent="0.2">
      <c r="A63" s="456"/>
      <c r="B63" s="456"/>
      <c r="C63" s="237" t="s">
        <v>390</v>
      </c>
      <c r="D63" s="48">
        <v>0</v>
      </c>
      <c r="E63" s="48">
        <v>0</v>
      </c>
      <c r="F63" s="48"/>
      <c r="G63" s="48"/>
      <c r="H63" s="203">
        <f>SUM(I63:N63)</f>
        <v>0</v>
      </c>
      <c r="I63" s="202">
        <v>0</v>
      </c>
      <c r="J63" s="202">
        <v>0</v>
      </c>
      <c r="K63" s="202">
        <v>0</v>
      </c>
      <c r="L63" s="202">
        <v>0</v>
      </c>
      <c r="M63" s="202">
        <v>0</v>
      </c>
      <c r="N63" s="202">
        <v>0</v>
      </c>
    </row>
    <row r="64" spans="1:14" ht="12.75" customHeight="1" x14ac:dyDescent="0.2">
      <c r="A64" s="448" t="s">
        <v>87</v>
      </c>
      <c r="B64" s="448" t="s">
        <v>88</v>
      </c>
      <c r="C64" s="240" t="s">
        <v>215</v>
      </c>
      <c r="D64" s="27" t="e">
        <f>#REF!+#REF!+D65+D67+#REF!</f>
        <v>#REF!</v>
      </c>
      <c r="E64" s="27" t="e">
        <f>#REF!+#REF!+E65+E67+#REF!</f>
        <v>#REF!</v>
      </c>
      <c r="F64" s="27"/>
      <c r="G64" s="27"/>
      <c r="H64" s="201">
        <f t="shared" si="28"/>
        <v>0</v>
      </c>
      <c r="I64" s="201">
        <f t="shared" ref="I64:N64" si="31">I65+I67</f>
        <v>0</v>
      </c>
      <c r="J64" s="201">
        <f t="shared" si="31"/>
        <v>0</v>
      </c>
      <c r="K64" s="201">
        <f t="shared" si="31"/>
        <v>0</v>
      </c>
      <c r="L64" s="201">
        <f t="shared" si="31"/>
        <v>0</v>
      </c>
      <c r="M64" s="201">
        <f t="shared" si="31"/>
        <v>0</v>
      </c>
      <c r="N64" s="201">
        <f t="shared" si="31"/>
        <v>0</v>
      </c>
    </row>
    <row r="65" spans="1:14" ht="36" x14ac:dyDescent="0.2">
      <c r="A65" s="449"/>
      <c r="B65" s="449"/>
      <c r="C65" s="240" t="s">
        <v>216</v>
      </c>
      <c r="D65" s="27">
        <f>'[1]таблица 4 '!H42</f>
        <v>0</v>
      </c>
      <c r="E65" s="27">
        <f>'[1]таблица 4 '!I42</f>
        <v>119.3</v>
      </c>
      <c r="F65" s="27"/>
      <c r="G65" s="27"/>
      <c r="H65" s="201">
        <f>SUM(I65:N65)</f>
        <v>0</v>
      </c>
      <c r="I65" s="201">
        <f t="shared" ref="I65:N65" si="32">SUM(I66)</f>
        <v>0</v>
      </c>
      <c r="J65" s="201">
        <f t="shared" si="32"/>
        <v>0</v>
      </c>
      <c r="K65" s="201">
        <f t="shared" si="32"/>
        <v>0</v>
      </c>
      <c r="L65" s="201">
        <f t="shared" si="32"/>
        <v>0</v>
      </c>
      <c r="M65" s="201">
        <f t="shared" si="32"/>
        <v>0</v>
      </c>
      <c r="N65" s="201">
        <f t="shared" si="32"/>
        <v>0</v>
      </c>
    </row>
    <row r="66" spans="1:14" x14ac:dyDescent="0.2">
      <c r="A66" s="449"/>
      <c r="B66" s="449"/>
      <c r="C66" s="240" t="s">
        <v>217</v>
      </c>
      <c r="D66" s="27"/>
      <c r="E66" s="27"/>
      <c r="F66" s="27"/>
      <c r="G66" s="27"/>
      <c r="H66" s="201">
        <f>SUM(I66:N66)</f>
        <v>0</v>
      </c>
      <c r="I66" s="201">
        <f>'таблица 3'!E97</f>
        <v>0</v>
      </c>
      <c r="J66" s="201">
        <f>'таблица 3'!F97</f>
        <v>0</v>
      </c>
      <c r="K66" s="201">
        <f>'таблица 3'!G97</f>
        <v>0</v>
      </c>
      <c r="L66" s="201">
        <f>'таблица 3'!H97</f>
        <v>0</v>
      </c>
      <c r="M66" s="201">
        <f>'таблица 3'!I97</f>
        <v>0</v>
      </c>
      <c r="N66" s="201">
        <f>'таблица 3'!J97</f>
        <v>0</v>
      </c>
    </row>
    <row r="67" spans="1:14" ht="24" x14ac:dyDescent="0.2">
      <c r="A67" s="449"/>
      <c r="B67" s="449"/>
      <c r="C67" s="240" t="s">
        <v>390</v>
      </c>
      <c r="D67" s="27">
        <v>0</v>
      </c>
      <c r="E67" s="27">
        <v>0</v>
      </c>
      <c r="F67" s="27"/>
      <c r="G67" s="27"/>
      <c r="H67" s="201">
        <f>SUM(I67:N67)</f>
        <v>0</v>
      </c>
      <c r="I67" s="190">
        <v>0</v>
      </c>
      <c r="J67" s="190">
        <v>0</v>
      </c>
      <c r="K67" s="190">
        <v>0</v>
      </c>
      <c r="L67" s="190">
        <v>0</v>
      </c>
      <c r="M67" s="190">
        <v>0</v>
      </c>
      <c r="N67" s="190">
        <v>0</v>
      </c>
    </row>
    <row r="68" spans="1:14" ht="12.75" customHeight="1" x14ac:dyDescent="0.2">
      <c r="A68" s="448" t="s">
        <v>89</v>
      </c>
      <c r="B68" s="448" t="s">
        <v>90</v>
      </c>
      <c r="C68" s="240" t="s">
        <v>215</v>
      </c>
      <c r="D68" s="27" t="e">
        <f>#REF!+#REF!+D69+D71+#REF!</f>
        <v>#REF!</v>
      </c>
      <c r="E68" s="27" t="e">
        <f>#REF!+#REF!+E69+E71+#REF!</f>
        <v>#REF!</v>
      </c>
      <c r="F68" s="27" t="e">
        <f>#REF!+#REF!+F69+F71+#REF!</f>
        <v>#REF!</v>
      </c>
      <c r="G68" s="27" t="e">
        <f>#REF!+#REF!+G69+G71+#REF!</f>
        <v>#REF!</v>
      </c>
      <c r="H68" s="201">
        <f t="shared" si="28"/>
        <v>600</v>
      </c>
      <c r="I68" s="201">
        <f t="shared" ref="I68:N68" si="33">I69+I71</f>
        <v>0</v>
      </c>
      <c r="J68" s="201">
        <f t="shared" si="33"/>
        <v>0</v>
      </c>
      <c r="K68" s="201">
        <f t="shared" si="33"/>
        <v>0</v>
      </c>
      <c r="L68" s="201">
        <f t="shared" si="33"/>
        <v>300</v>
      </c>
      <c r="M68" s="201">
        <f t="shared" si="33"/>
        <v>300</v>
      </c>
      <c r="N68" s="201">
        <f t="shared" si="33"/>
        <v>0</v>
      </c>
    </row>
    <row r="69" spans="1:14" ht="36" x14ac:dyDescent="0.2">
      <c r="A69" s="449"/>
      <c r="B69" s="449"/>
      <c r="C69" s="240" t="s">
        <v>216</v>
      </c>
      <c r="D69" s="27">
        <f>'[1]таблица 4 '!H43</f>
        <v>0</v>
      </c>
      <c r="E69" s="27">
        <f>'[1]таблица 4 '!I43</f>
        <v>119.3</v>
      </c>
      <c r="F69" s="27">
        <f>'[1]таблица 4 '!J43</f>
        <v>119.3</v>
      </c>
      <c r="G69" s="27">
        <f>'[1]таблица 4 '!K43</f>
        <v>119.3</v>
      </c>
      <c r="H69" s="201">
        <f>SUM(I69:N69)</f>
        <v>600</v>
      </c>
      <c r="I69" s="201">
        <f t="shared" ref="I69:N69" si="34">SUM(I70)</f>
        <v>0</v>
      </c>
      <c r="J69" s="201">
        <f t="shared" si="34"/>
        <v>0</v>
      </c>
      <c r="K69" s="201">
        <f t="shared" si="34"/>
        <v>0</v>
      </c>
      <c r="L69" s="201">
        <f t="shared" si="34"/>
        <v>300</v>
      </c>
      <c r="M69" s="201">
        <f t="shared" si="34"/>
        <v>300</v>
      </c>
      <c r="N69" s="201">
        <f t="shared" si="34"/>
        <v>0</v>
      </c>
    </row>
    <row r="70" spans="1:14" x14ac:dyDescent="0.2">
      <c r="A70" s="449"/>
      <c r="B70" s="449"/>
      <c r="C70" s="240" t="s">
        <v>217</v>
      </c>
      <c r="D70" s="27"/>
      <c r="E70" s="27"/>
      <c r="F70" s="27"/>
      <c r="G70" s="27"/>
      <c r="H70" s="201">
        <f>SUM(I70:N70)</f>
        <v>600</v>
      </c>
      <c r="I70" s="201">
        <f>'таблица 3'!E105</f>
        <v>0</v>
      </c>
      <c r="J70" s="201">
        <f>'таблица 3'!F105</f>
        <v>0</v>
      </c>
      <c r="K70" s="201">
        <f>'таблица 3'!G105</f>
        <v>0</v>
      </c>
      <c r="L70" s="201">
        <f>'таблица 3'!H105</f>
        <v>300</v>
      </c>
      <c r="M70" s="201">
        <f>'таблица 3'!I105</f>
        <v>300</v>
      </c>
      <c r="N70" s="201">
        <f>'таблица 3'!J105</f>
        <v>0</v>
      </c>
    </row>
    <row r="71" spans="1:14" ht="24" x14ac:dyDescent="0.2">
      <c r="A71" s="449"/>
      <c r="B71" s="449"/>
      <c r="C71" s="240" t="s">
        <v>390</v>
      </c>
      <c r="D71" s="27">
        <v>0</v>
      </c>
      <c r="E71" s="27">
        <v>0</v>
      </c>
      <c r="F71" s="27">
        <v>0</v>
      </c>
      <c r="G71" s="27">
        <v>0</v>
      </c>
      <c r="H71" s="201">
        <f>SUM(I71:N71)</f>
        <v>0</v>
      </c>
      <c r="I71" s="190">
        <v>0</v>
      </c>
      <c r="J71" s="190">
        <v>0</v>
      </c>
      <c r="K71" s="190">
        <v>0</v>
      </c>
      <c r="L71" s="190">
        <v>0</v>
      </c>
      <c r="M71" s="190">
        <v>0</v>
      </c>
      <c r="N71" s="190">
        <v>0</v>
      </c>
    </row>
    <row r="72" spans="1:14" ht="12.75" customHeight="1" x14ac:dyDescent="0.2">
      <c r="A72" s="448" t="s">
        <v>41</v>
      </c>
      <c r="B72" s="448" t="s">
        <v>72</v>
      </c>
      <c r="C72" s="240" t="s">
        <v>215</v>
      </c>
      <c r="D72" s="27" t="e">
        <f>#REF!+#REF!+D73+D75+#REF!</f>
        <v>#REF!</v>
      </c>
      <c r="E72" s="27" t="e">
        <f>#REF!+#REF!+E73+E75+#REF!</f>
        <v>#REF!</v>
      </c>
      <c r="F72" s="27" t="e">
        <f>#REF!+#REF!+F73+F75+#REF!</f>
        <v>#REF!</v>
      </c>
      <c r="G72" s="27" t="e">
        <f>#REF!+#REF!+G73+G75+#REF!</f>
        <v>#REF!</v>
      </c>
      <c r="H72" s="201">
        <f t="shared" si="28"/>
        <v>2331.4</v>
      </c>
      <c r="I72" s="201">
        <f t="shared" ref="I72:N72" si="35">I73+I75</f>
        <v>1175</v>
      </c>
      <c r="J72" s="201">
        <f t="shared" si="35"/>
        <v>230.3</v>
      </c>
      <c r="K72" s="201">
        <f t="shared" si="35"/>
        <v>272.10000000000002</v>
      </c>
      <c r="L72" s="201">
        <f t="shared" si="35"/>
        <v>218</v>
      </c>
      <c r="M72" s="201">
        <f t="shared" si="35"/>
        <v>218</v>
      </c>
      <c r="N72" s="201">
        <f t="shared" si="35"/>
        <v>218</v>
      </c>
    </row>
    <row r="73" spans="1:14" ht="36" x14ac:dyDescent="0.2">
      <c r="A73" s="449"/>
      <c r="B73" s="449"/>
      <c r="C73" s="240" t="s">
        <v>216</v>
      </c>
      <c r="D73" s="27" t="str">
        <f>'[1]таблица 4 '!H50</f>
        <v xml:space="preserve">  -</v>
      </c>
      <c r="E73" s="27" t="str">
        <f>'[1]таблица 4 '!I50</f>
        <v xml:space="preserve">  - </v>
      </c>
      <c r="F73" s="27" t="str">
        <f>'[1]таблица 4 '!J50</f>
        <v xml:space="preserve">  -</v>
      </c>
      <c r="G73" s="27" t="str">
        <f>'[1]таблица 4 '!K50</f>
        <v xml:space="preserve">  -</v>
      </c>
      <c r="H73" s="201">
        <f>SUM(I73:N73)</f>
        <v>2331.4</v>
      </c>
      <c r="I73" s="201">
        <f t="shared" ref="I73:N73" si="36">SUM(I74)</f>
        <v>1175</v>
      </c>
      <c r="J73" s="201">
        <f t="shared" si="36"/>
        <v>230.3</v>
      </c>
      <c r="K73" s="201">
        <f t="shared" si="36"/>
        <v>272.10000000000002</v>
      </c>
      <c r="L73" s="201">
        <f t="shared" si="36"/>
        <v>218</v>
      </c>
      <c r="M73" s="201">
        <f t="shared" si="36"/>
        <v>218</v>
      </c>
      <c r="N73" s="201">
        <f t="shared" si="36"/>
        <v>218</v>
      </c>
    </row>
    <row r="74" spans="1:14" x14ac:dyDescent="0.2">
      <c r="A74" s="449"/>
      <c r="B74" s="449"/>
      <c r="C74" s="240" t="s">
        <v>217</v>
      </c>
      <c r="D74" s="27"/>
      <c r="E74" s="27"/>
      <c r="F74" s="27"/>
      <c r="G74" s="27"/>
      <c r="H74" s="201">
        <f>SUM(I74:N74)</f>
        <v>2331.4</v>
      </c>
      <c r="I74" s="201">
        <f>'таблица 3'!E106</f>
        <v>1175</v>
      </c>
      <c r="J74" s="201">
        <f>'таблица 3'!F106</f>
        <v>230.3</v>
      </c>
      <c r="K74" s="201">
        <f>'таблица 3'!G106</f>
        <v>272.10000000000002</v>
      </c>
      <c r="L74" s="201">
        <f>'таблица 3'!H106</f>
        <v>218</v>
      </c>
      <c r="M74" s="201">
        <f>'таблица 3'!I106</f>
        <v>218</v>
      </c>
      <c r="N74" s="201">
        <f>'таблица 3'!J106</f>
        <v>218</v>
      </c>
    </row>
    <row r="75" spans="1:14" ht="24" x14ac:dyDescent="0.2">
      <c r="A75" s="449"/>
      <c r="B75" s="449"/>
      <c r="C75" s="240" t="s">
        <v>390</v>
      </c>
      <c r="D75" s="27">
        <v>0</v>
      </c>
      <c r="E75" s="27">
        <v>0</v>
      </c>
      <c r="F75" s="27">
        <v>0</v>
      </c>
      <c r="G75" s="27">
        <v>0</v>
      </c>
      <c r="H75" s="201">
        <f>SUM(I75:N75)</f>
        <v>0</v>
      </c>
      <c r="I75" s="190">
        <v>0</v>
      </c>
      <c r="J75" s="190">
        <v>0</v>
      </c>
      <c r="K75" s="190">
        <v>0</v>
      </c>
      <c r="L75" s="190">
        <v>0</v>
      </c>
      <c r="M75" s="190">
        <v>0</v>
      </c>
      <c r="N75" s="190">
        <v>0</v>
      </c>
    </row>
    <row r="76" spans="1:14" ht="12.75" customHeight="1" x14ac:dyDescent="0.2">
      <c r="A76" s="448" t="s">
        <v>46</v>
      </c>
      <c r="B76" s="448" t="s">
        <v>93</v>
      </c>
      <c r="C76" s="240" t="s">
        <v>215</v>
      </c>
      <c r="D76" s="48" t="e">
        <f>#REF!+#REF!+D77+D79+#REF!</f>
        <v>#REF!</v>
      </c>
      <c r="E76" s="48" t="e">
        <f>#REF!+#REF!+E77+E79+#REF!</f>
        <v>#REF!</v>
      </c>
      <c r="F76" s="48" t="e">
        <f>#REF!+#REF!+F77+F79+#REF!</f>
        <v>#REF!</v>
      </c>
      <c r="G76" s="48" t="e">
        <f>#REF!+#REF!+G77+G79+#REF!</f>
        <v>#REF!</v>
      </c>
      <c r="H76" s="201">
        <f t="shared" si="28"/>
        <v>0</v>
      </c>
      <c r="I76" s="201">
        <f t="shared" ref="I76:N76" si="37">I77+I79</f>
        <v>0</v>
      </c>
      <c r="J76" s="201">
        <f t="shared" si="37"/>
        <v>0</v>
      </c>
      <c r="K76" s="201">
        <f t="shared" si="37"/>
        <v>0</v>
      </c>
      <c r="L76" s="201">
        <f t="shared" si="37"/>
        <v>0</v>
      </c>
      <c r="M76" s="201">
        <f t="shared" si="37"/>
        <v>0</v>
      </c>
      <c r="N76" s="201">
        <f t="shared" si="37"/>
        <v>0</v>
      </c>
    </row>
    <row r="77" spans="1:14" ht="36" x14ac:dyDescent="0.2">
      <c r="A77" s="449"/>
      <c r="B77" s="449"/>
      <c r="C77" s="240" t="s">
        <v>216</v>
      </c>
      <c r="D77" s="27" t="str">
        <f>'[1]таблица 4 '!H72</f>
        <v xml:space="preserve">  -</v>
      </c>
      <c r="E77" s="27" t="str">
        <f>'[1]таблица 4 '!I72</f>
        <v xml:space="preserve">  -</v>
      </c>
      <c r="F77" s="27" t="str">
        <f>'[1]таблица 4 '!J72</f>
        <v xml:space="preserve"> -</v>
      </c>
      <c r="G77" s="27" t="str">
        <f>'[1]таблица 4 '!K72</f>
        <v xml:space="preserve">  -</v>
      </c>
      <c r="H77" s="201">
        <f>SUM(I77:N77)</f>
        <v>0</v>
      </c>
      <c r="I77" s="201">
        <f t="shared" ref="I77:N77" si="38">SUM(I78)</f>
        <v>0</v>
      </c>
      <c r="J77" s="201">
        <f t="shared" si="38"/>
        <v>0</v>
      </c>
      <c r="K77" s="201">
        <f t="shared" si="38"/>
        <v>0</v>
      </c>
      <c r="L77" s="201">
        <f t="shared" si="38"/>
        <v>0</v>
      </c>
      <c r="M77" s="201">
        <f t="shared" si="38"/>
        <v>0</v>
      </c>
      <c r="N77" s="201">
        <f t="shared" si="38"/>
        <v>0</v>
      </c>
    </row>
    <row r="78" spans="1:14" x14ac:dyDescent="0.2">
      <c r="A78" s="449"/>
      <c r="B78" s="449"/>
      <c r="C78" s="240" t="s">
        <v>217</v>
      </c>
      <c r="D78" s="27"/>
      <c r="E78" s="27"/>
      <c r="F78" s="27"/>
      <c r="G78" s="27"/>
      <c r="H78" s="201">
        <f>SUM(I78:N78)</f>
        <v>0</v>
      </c>
      <c r="I78" s="201">
        <f>'таблица 3'!E111</f>
        <v>0</v>
      </c>
      <c r="J78" s="201">
        <f>'таблица 3'!F111</f>
        <v>0</v>
      </c>
      <c r="K78" s="201">
        <f>'таблица 3'!G111</f>
        <v>0</v>
      </c>
      <c r="L78" s="201">
        <f>'таблица 3'!H111</f>
        <v>0</v>
      </c>
      <c r="M78" s="201">
        <f>'таблица 3'!I111</f>
        <v>0</v>
      </c>
      <c r="N78" s="201">
        <f>'таблица 3'!J111</f>
        <v>0</v>
      </c>
    </row>
    <row r="79" spans="1:14" ht="24" x14ac:dyDescent="0.2">
      <c r="A79" s="449"/>
      <c r="B79" s="449"/>
      <c r="C79" s="240" t="s">
        <v>390</v>
      </c>
      <c r="D79" s="27">
        <v>0</v>
      </c>
      <c r="E79" s="27">
        <v>0</v>
      </c>
      <c r="F79" s="27">
        <v>0</v>
      </c>
      <c r="G79" s="27">
        <v>0</v>
      </c>
      <c r="H79" s="201">
        <f>SUM(I79:N79)</f>
        <v>0</v>
      </c>
      <c r="I79" s="190">
        <v>0</v>
      </c>
      <c r="J79" s="190">
        <v>0</v>
      </c>
      <c r="K79" s="190">
        <v>0</v>
      </c>
      <c r="L79" s="190">
        <v>0</v>
      </c>
      <c r="M79" s="190">
        <v>0</v>
      </c>
      <c r="N79" s="190">
        <v>0</v>
      </c>
    </row>
    <row r="80" spans="1:14" ht="12.75" customHeight="1" x14ac:dyDescent="0.2">
      <c r="A80" s="448" t="s">
        <v>47</v>
      </c>
      <c r="B80" s="448" t="s">
        <v>73</v>
      </c>
      <c r="C80" s="240" t="s">
        <v>215</v>
      </c>
      <c r="D80" s="28"/>
      <c r="E80" s="28"/>
      <c r="F80" s="28"/>
      <c r="G80" s="28"/>
      <c r="H80" s="201">
        <f t="shared" si="28"/>
        <v>106</v>
      </c>
      <c r="I80" s="190">
        <f t="shared" ref="I80:N80" si="39">I81+I83</f>
        <v>0</v>
      </c>
      <c r="J80" s="190">
        <f t="shared" si="39"/>
        <v>48</v>
      </c>
      <c r="K80" s="190">
        <f t="shared" si="39"/>
        <v>58</v>
      </c>
      <c r="L80" s="190">
        <f t="shared" si="39"/>
        <v>0</v>
      </c>
      <c r="M80" s="190">
        <f t="shared" si="39"/>
        <v>0</v>
      </c>
      <c r="N80" s="190">
        <f t="shared" si="39"/>
        <v>0</v>
      </c>
    </row>
    <row r="81" spans="1:14" ht="36" x14ac:dyDescent="0.2">
      <c r="A81" s="449"/>
      <c r="B81" s="449"/>
      <c r="C81" s="240" t="s">
        <v>216</v>
      </c>
      <c r="D81" s="242"/>
      <c r="E81" s="243"/>
      <c r="F81" s="243"/>
      <c r="G81" s="243"/>
      <c r="H81" s="201">
        <f t="shared" ref="H81:H87" si="40">SUM(I81:N81)</f>
        <v>106</v>
      </c>
      <c r="I81" s="201">
        <f t="shared" ref="I81:N81" si="41">SUM(I82)</f>
        <v>0</v>
      </c>
      <c r="J81" s="201">
        <f t="shared" si="41"/>
        <v>48</v>
      </c>
      <c r="K81" s="201">
        <f t="shared" si="41"/>
        <v>58</v>
      </c>
      <c r="L81" s="201">
        <f t="shared" si="41"/>
        <v>0</v>
      </c>
      <c r="M81" s="201">
        <f t="shared" si="41"/>
        <v>0</v>
      </c>
      <c r="N81" s="201">
        <f t="shared" si="41"/>
        <v>0</v>
      </c>
    </row>
    <row r="82" spans="1:14" x14ac:dyDescent="0.2">
      <c r="A82" s="449"/>
      <c r="B82" s="449"/>
      <c r="C82" s="240" t="s">
        <v>217</v>
      </c>
      <c r="D82" s="242"/>
      <c r="E82" s="243"/>
      <c r="F82" s="243"/>
      <c r="G82" s="243"/>
      <c r="H82" s="201">
        <f t="shared" si="40"/>
        <v>106</v>
      </c>
      <c r="I82" s="201">
        <f>'таблица 3'!E113</f>
        <v>0</v>
      </c>
      <c r="J82" s="201">
        <f>'таблица 3'!F113</f>
        <v>48</v>
      </c>
      <c r="K82" s="201">
        <f>'таблица 3'!G113</f>
        <v>58</v>
      </c>
      <c r="L82" s="201">
        <f>'таблица 3'!H113</f>
        <v>0</v>
      </c>
      <c r="M82" s="201">
        <f>'таблица 3'!I113</f>
        <v>0</v>
      </c>
      <c r="N82" s="201">
        <f>'таблица 3'!J113</f>
        <v>0</v>
      </c>
    </row>
    <row r="83" spans="1:14" ht="24" x14ac:dyDescent="0.2">
      <c r="A83" s="449"/>
      <c r="B83" s="449"/>
      <c r="C83" s="240" t="s">
        <v>390</v>
      </c>
      <c r="D83" s="242"/>
      <c r="E83" s="243"/>
      <c r="F83" s="243"/>
      <c r="G83" s="243"/>
      <c r="H83" s="201">
        <f t="shared" si="40"/>
        <v>0</v>
      </c>
      <c r="I83" s="190">
        <v>0</v>
      </c>
      <c r="J83" s="190">
        <v>0</v>
      </c>
      <c r="K83" s="190">
        <v>0</v>
      </c>
      <c r="L83" s="190">
        <v>0</v>
      </c>
      <c r="M83" s="190">
        <v>0</v>
      </c>
      <c r="N83" s="190">
        <v>0</v>
      </c>
    </row>
    <row r="84" spans="1:14" x14ac:dyDescent="0.2">
      <c r="A84" s="448" t="s">
        <v>304</v>
      </c>
      <c r="B84" s="448" t="s">
        <v>307</v>
      </c>
      <c r="C84" s="240" t="s">
        <v>215</v>
      </c>
      <c r="D84" s="28"/>
      <c r="E84" s="28"/>
      <c r="F84" s="28"/>
      <c r="G84" s="28"/>
      <c r="H84" s="201">
        <f t="shared" si="40"/>
        <v>20</v>
      </c>
      <c r="I84" s="190">
        <f t="shared" ref="I84:N84" si="42">I85+I87</f>
        <v>0</v>
      </c>
      <c r="J84" s="190">
        <f t="shared" si="42"/>
        <v>0</v>
      </c>
      <c r="K84" s="190">
        <f t="shared" si="42"/>
        <v>20</v>
      </c>
      <c r="L84" s="190">
        <f t="shared" si="42"/>
        <v>0</v>
      </c>
      <c r="M84" s="190">
        <f t="shared" si="42"/>
        <v>0</v>
      </c>
      <c r="N84" s="190">
        <f t="shared" si="42"/>
        <v>0</v>
      </c>
    </row>
    <row r="85" spans="1:14" ht="36" x14ac:dyDescent="0.2">
      <c r="A85" s="449"/>
      <c r="B85" s="449"/>
      <c r="C85" s="240" t="s">
        <v>216</v>
      </c>
      <c r="D85" s="242"/>
      <c r="E85" s="243"/>
      <c r="F85" s="243"/>
      <c r="G85" s="243"/>
      <c r="H85" s="201">
        <f t="shared" si="40"/>
        <v>20</v>
      </c>
      <c r="I85" s="201">
        <f t="shared" ref="I85:N85" si="43">SUM(I86)</f>
        <v>0</v>
      </c>
      <c r="J85" s="201">
        <f t="shared" si="43"/>
        <v>0</v>
      </c>
      <c r="K85" s="201">
        <f t="shared" si="43"/>
        <v>20</v>
      </c>
      <c r="L85" s="201">
        <f t="shared" si="43"/>
        <v>0</v>
      </c>
      <c r="M85" s="201">
        <f t="shared" si="43"/>
        <v>0</v>
      </c>
      <c r="N85" s="201">
        <f t="shared" si="43"/>
        <v>0</v>
      </c>
    </row>
    <row r="86" spans="1:14" x14ac:dyDescent="0.2">
      <c r="A86" s="449"/>
      <c r="B86" s="449"/>
      <c r="C86" s="240" t="s">
        <v>217</v>
      </c>
      <c r="D86" s="242"/>
      <c r="E86" s="243"/>
      <c r="F86" s="243"/>
      <c r="G86" s="243"/>
      <c r="H86" s="201">
        <f t="shared" si="40"/>
        <v>20</v>
      </c>
      <c r="I86" s="201">
        <f>'таблица 3'!E120</f>
        <v>0</v>
      </c>
      <c r="J86" s="201">
        <f>'таблица 3'!F120</f>
        <v>0</v>
      </c>
      <c r="K86" s="201">
        <f>'таблица 3'!G120</f>
        <v>20</v>
      </c>
      <c r="L86" s="201">
        <f>'таблица 3'!H120</f>
        <v>0</v>
      </c>
      <c r="M86" s="201">
        <f>'таблица 3'!I120</f>
        <v>0</v>
      </c>
      <c r="N86" s="201">
        <f>'таблица 3'!J120</f>
        <v>0</v>
      </c>
    </row>
    <row r="87" spans="1:14" ht="24" x14ac:dyDescent="0.2">
      <c r="A87" s="449"/>
      <c r="B87" s="449"/>
      <c r="C87" s="240" t="s">
        <v>390</v>
      </c>
      <c r="D87" s="242"/>
      <c r="E87" s="243"/>
      <c r="F87" s="243"/>
      <c r="G87" s="243"/>
      <c r="H87" s="201">
        <f t="shared" si="40"/>
        <v>0</v>
      </c>
      <c r="I87" s="190">
        <v>0</v>
      </c>
      <c r="J87" s="190">
        <v>0</v>
      </c>
      <c r="K87" s="190">
        <v>0</v>
      </c>
      <c r="L87" s="190">
        <v>0</v>
      </c>
      <c r="M87" s="190">
        <v>0</v>
      </c>
      <c r="N87" s="190">
        <v>0</v>
      </c>
    </row>
    <row r="88" spans="1:14" x14ac:dyDescent="0.2">
      <c r="A88" s="448" t="s">
        <v>305</v>
      </c>
      <c r="B88" s="448" t="s">
        <v>360</v>
      </c>
      <c r="C88" s="240" t="s">
        <v>215</v>
      </c>
      <c r="D88" s="28"/>
      <c r="E88" s="28"/>
      <c r="F88" s="28"/>
      <c r="G88" s="28"/>
      <c r="H88" s="201">
        <f t="shared" ref="H88" si="44">SUM(I88:N88)</f>
        <v>0</v>
      </c>
      <c r="I88" s="190">
        <f t="shared" ref="I88:N88" si="45">I89+I91</f>
        <v>0</v>
      </c>
      <c r="J88" s="190">
        <f t="shared" si="45"/>
        <v>0</v>
      </c>
      <c r="K88" s="190">
        <f t="shared" si="45"/>
        <v>0</v>
      </c>
      <c r="L88" s="190">
        <f t="shared" si="45"/>
        <v>0</v>
      </c>
      <c r="M88" s="190">
        <f t="shared" si="45"/>
        <v>0</v>
      </c>
      <c r="N88" s="190">
        <f t="shared" si="45"/>
        <v>0</v>
      </c>
    </row>
    <row r="89" spans="1:14" ht="36" x14ac:dyDescent="0.2">
      <c r="A89" s="449"/>
      <c r="B89" s="449"/>
      <c r="C89" s="240" t="s">
        <v>216</v>
      </c>
      <c r="D89" s="242"/>
      <c r="E89" s="243"/>
      <c r="F89" s="243"/>
      <c r="G89" s="243"/>
      <c r="H89" s="201">
        <f>SUM(I89:N89)</f>
        <v>0</v>
      </c>
      <c r="I89" s="201">
        <f t="shared" ref="I89:N89" si="46">SUM(I90)</f>
        <v>0</v>
      </c>
      <c r="J89" s="201">
        <f t="shared" si="46"/>
        <v>0</v>
      </c>
      <c r="K89" s="201">
        <f t="shared" si="46"/>
        <v>0</v>
      </c>
      <c r="L89" s="201">
        <f t="shared" si="46"/>
        <v>0</v>
      </c>
      <c r="M89" s="201">
        <f t="shared" si="46"/>
        <v>0</v>
      </c>
      <c r="N89" s="201">
        <f t="shared" si="46"/>
        <v>0</v>
      </c>
    </row>
    <row r="90" spans="1:14" x14ac:dyDescent="0.2">
      <c r="A90" s="449"/>
      <c r="B90" s="449"/>
      <c r="C90" s="240" t="s">
        <v>217</v>
      </c>
      <c r="D90" s="242"/>
      <c r="E90" s="243"/>
      <c r="F90" s="243"/>
      <c r="G90" s="243"/>
      <c r="H90" s="201">
        <f>SUM(I90:N90)</f>
        <v>0</v>
      </c>
      <c r="I90" s="201">
        <f>'таблица 3'!E127</f>
        <v>0</v>
      </c>
      <c r="J90" s="201">
        <f>'таблица 3'!F127</f>
        <v>0</v>
      </c>
      <c r="K90" s="201">
        <f>'таблица 3'!G127</f>
        <v>0</v>
      </c>
      <c r="L90" s="201">
        <f>'таблица 3'!H127</f>
        <v>0</v>
      </c>
      <c r="M90" s="201">
        <f>'таблица 3'!I127</f>
        <v>0</v>
      </c>
      <c r="N90" s="201">
        <f>'таблица 3'!J127</f>
        <v>0</v>
      </c>
    </row>
    <row r="91" spans="1:14" ht="24" x14ac:dyDescent="0.2">
      <c r="A91" s="450"/>
      <c r="B91" s="450"/>
      <c r="C91" s="240" t="s">
        <v>390</v>
      </c>
      <c r="D91" s="242"/>
      <c r="E91" s="243"/>
      <c r="F91" s="243"/>
      <c r="G91" s="243"/>
      <c r="H91" s="201">
        <f>SUM(I91:N91)</f>
        <v>0</v>
      </c>
      <c r="I91" s="190">
        <v>0</v>
      </c>
      <c r="J91" s="190">
        <v>0</v>
      </c>
      <c r="K91" s="190">
        <v>0</v>
      </c>
      <c r="L91" s="190">
        <v>0</v>
      </c>
      <c r="M91" s="190">
        <v>0</v>
      </c>
      <c r="N91" s="190">
        <v>0</v>
      </c>
    </row>
    <row r="92" spans="1:14" x14ac:dyDescent="0.2">
      <c r="A92" s="25"/>
      <c r="B92" s="25"/>
      <c r="C92" s="244"/>
      <c r="D92" s="245"/>
      <c r="E92" s="25"/>
      <c r="F92" s="25"/>
      <c r="G92" s="25"/>
      <c r="H92" s="110"/>
      <c r="I92" s="110"/>
      <c r="J92" s="246"/>
      <c r="L92" s="110"/>
      <c r="M92" s="110"/>
      <c r="N92" s="110"/>
    </row>
    <row r="93" spans="1:14" x14ac:dyDescent="0.2">
      <c r="A93" s="25"/>
      <c r="B93" s="25"/>
      <c r="C93" s="244"/>
      <c r="D93" s="245"/>
      <c r="E93" s="25"/>
      <c r="F93" s="25"/>
      <c r="G93" s="25"/>
      <c r="H93" s="110"/>
      <c r="I93" s="110"/>
      <c r="J93" s="246"/>
      <c r="L93" s="110"/>
      <c r="M93" s="110"/>
      <c r="N93" s="110"/>
    </row>
    <row r="94" spans="1:14" x14ac:dyDescent="0.2">
      <c r="A94" s="25"/>
      <c r="B94" s="25"/>
      <c r="C94" s="244"/>
      <c r="D94" s="245"/>
      <c r="E94" s="25"/>
      <c r="F94" s="25"/>
      <c r="G94" s="25"/>
      <c r="H94" s="110"/>
      <c r="I94" s="110"/>
      <c r="J94" s="246"/>
      <c r="L94" s="110"/>
      <c r="M94" s="110"/>
      <c r="N94" s="110"/>
    </row>
    <row r="95" spans="1:14" x14ac:dyDescent="0.2">
      <c r="A95" s="25"/>
      <c r="B95" s="25"/>
      <c r="C95" s="244"/>
      <c r="D95" s="245"/>
      <c r="E95" s="25"/>
      <c r="F95" s="25"/>
      <c r="G95" s="25"/>
      <c r="H95" s="110"/>
      <c r="I95" s="110"/>
      <c r="J95" s="246"/>
      <c r="L95" s="110"/>
      <c r="M95" s="110"/>
      <c r="N95" s="110"/>
    </row>
    <row r="96" spans="1:14" x14ac:dyDescent="0.2">
      <c r="A96" s="25"/>
      <c r="B96" s="25"/>
      <c r="C96" s="244"/>
      <c r="D96" s="245"/>
      <c r="E96" s="25"/>
      <c r="F96" s="25"/>
      <c r="G96" s="25"/>
      <c r="H96" s="110"/>
      <c r="I96" s="110"/>
      <c r="J96" s="246"/>
      <c r="L96" s="110"/>
      <c r="M96" s="110"/>
      <c r="N96" s="110"/>
    </row>
    <row r="97" spans="1:14" x14ac:dyDescent="0.2">
      <c r="A97" s="25"/>
      <c r="B97" s="25"/>
      <c r="C97" s="244"/>
      <c r="D97" s="245"/>
      <c r="E97" s="25"/>
      <c r="F97" s="25"/>
      <c r="G97" s="25"/>
      <c r="H97" s="110"/>
      <c r="I97" s="110"/>
      <c r="J97" s="246"/>
      <c r="L97" s="110"/>
      <c r="M97" s="110"/>
      <c r="N97" s="110"/>
    </row>
    <row r="98" spans="1:14" x14ac:dyDescent="0.2">
      <c r="A98" s="25"/>
      <c r="B98" s="25"/>
      <c r="C98" s="244"/>
      <c r="D98" s="245"/>
      <c r="E98" s="25"/>
      <c r="F98" s="25"/>
      <c r="G98" s="25"/>
      <c r="H98" s="110"/>
      <c r="I98" s="110"/>
      <c r="J98" s="246"/>
      <c r="L98" s="110"/>
      <c r="M98" s="110"/>
      <c r="N98" s="110"/>
    </row>
    <row r="99" spans="1:14" x14ac:dyDescent="0.2">
      <c r="A99" s="25"/>
      <c r="B99" s="25"/>
      <c r="C99" s="244"/>
      <c r="D99" s="245"/>
      <c r="E99" s="25"/>
      <c r="F99" s="25"/>
      <c r="G99" s="25"/>
      <c r="H99" s="110"/>
      <c r="I99" s="110"/>
      <c r="J99" s="246"/>
      <c r="L99" s="110"/>
      <c r="M99" s="110"/>
      <c r="N99" s="110"/>
    </row>
    <row r="100" spans="1:14" x14ac:dyDescent="0.2">
      <c r="A100" s="25"/>
      <c r="B100" s="25"/>
      <c r="C100" s="244"/>
      <c r="D100" s="245"/>
      <c r="E100" s="25"/>
      <c r="F100" s="25"/>
      <c r="G100" s="25"/>
      <c r="H100" s="110"/>
      <c r="I100" s="110"/>
      <c r="J100" s="246"/>
      <c r="L100" s="110"/>
      <c r="M100" s="110"/>
      <c r="N100" s="110"/>
    </row>
    <row r="101" spans="1:14" x14ac:dyDescent="0.2">
      <c r="A101" s="25"/>
      <c r="B101" s="25"/>
      <c r="C101" s="244"/>
      <c r="D101" s="245"/>
      <c r="E101" s="25"/>
      <c r="F101" s="25"/>
      <c r="G101" s="25"/>
      <c r="H101" s="110"/>
      <c r="I101" s="110"/>
      <c r="J101" s="246"/>
      <c r="L101" s="110"/>
      <c r="M101" s="110"/>
      <c r="N101" s="110"/>
    </row>
    <row r="102" spans="1:14" x14ac:dyDescent="0.2">
      <c r="A102" s="25"/>
      <c r="B102" s="25"/>
      <c r="C102" s="244"/>
      <c r="D102" s="245"/>
      <c r="E102" s="25"/>
      <c r="F102" s="25"/>
      <c r="G102" s="25"/>
      <c r="H102" s="110"/>
      <c r="I102" s="110"/>
      <c r="J102" s="246"/>
      <c r="L102" s="110"/>
      <c r="M102" s="110"/>
      <c r="N102" s="110"/>
    </row>
    <row r="103" spans="1:14" x14ac:dyDescent="0.2">
      <c r="A103" s="25"/>
      <c r="B103" s="25"/>
      <c r="C103" s="244"/>
      <c r="D103" s="245"/>
      <c r="E103" s="25"/>
      <c r="F103" s="25"/>
      <c r="G103" s="25"/>
      <c r="H103" s="110"/>
      <c r="I103" s="110"/>
      <c r="J103" s="246"/>
      <c r="L103" s="110"/>
      <c r="M103" s="110"/>
      <c r="N103" s="110"/>
    </row>
    <row r="104" spans="1:14" x14ac:dyDescent="0.2">
      <c r="A104" s="25"/>
      <c r="B104" s="25"/>
      <c r="C104" s="244"/>
      <c r="D104" s="245"/>
      <c r="E104" s="25"/>
      <c r="F104" s="25"/>
      <c r="G104" s="25"/>
      <c r="H104" s="110"/>
      <c r="I104" s="110"/>
      <c r="J104" s="246"/>
      <c r="L104" s="110"/>
      <c r="M104" s="110"/>
      <c r="N104" s="110"/>
    </row>
    <row r="105" spans="1:14" x14ac:dyDescent="0.2">
      <c r="A105" s="25"/>
      <c r="B105" s="25"/>
      <c r="C105" s="244"/>
      <c r="D105" s="245"/>
      <c r="E105" s="25"/>
      <c r="F105" s="25"/>
      <c r="G105" s="25"/>
      <c r="H105" s="110"/>
      <c r="I105" s="110"/>
      <c r="J105" s="246"/>
      <c r="L105" s="110"/>
      <c r="M105" s="110"/>
      <c r="N105" s="110"/>
    </row>
    <row r="106" spans="1:14" x14ac:dyDescent="0.2">
      <c r="A106" s="25"/>
      <c r="B106" s="25"/>
      <c r="C106" s="244"/>
      <c r="D106" s="245"/>
      <c r="E106" s="25"/>
      <c r="F106" s="25"/>
      <c r="G106" s="25"/>
      <c r="H106" s="110"/>
      <c r="I106" s="110"/>
      <c r="J106" s="246"/>
      <c r="L106" s="110"/>
      <c r="M106" s="110"/>
      <c r="N106" s="110"/>
    </row>
    <row r="107" spans="1:14" x14ac:dyDescent="0.2">
      <c r="A107" s="25"/>
      <c r="B107" s="25"/>
      <c r="C107" s="244"/>
      <c r="D107" s="245"/>
      <c r="E107" s="25"/>
      <c r="F107" s="25"/>
      <c r="G107" s="25"/>
      <c r="H107" s="110"/>
      <c r="I107" s="110"/>
      <c r="J107" s="246"/>
      <c r="L107" s="110"/>
      <c r="M107" s="110"/>
      <c r="N107" s="110"/>
    </row>
    <row r="108" spans="1:14" x14ac:dyDescent="0.2">
      <c r="A108" s="25"/>
      <c r="B108" s="25"/>
      <c r="C108" s="244"/>
      <c r="D108" s="245"/>
      <c r="E108" s="25"/>
      <c r="F108" s="25"/>
      <c r="G108" s="25"/>
      <c r="H108" s="110"/>
      <c r="I108" s="110"/>
      <c r="J108" s="246"/>
      <c r="L108" s="110"/>
      <c r="M108" s="110"/>
      <c r="N108" s="110"/>
    </row>
    <row r="109" spans="1:14" x14ac:dyDescent="0.2">
      <c r="A109" s="25"/>
      <c r="B109" s="25"/>
      <c r="C109" s="244"/>
      <c r="D109" s="245"/>
      <c r="E109" s="25"/>
      <c r="F109" s="25"/>
      <c r="G109" s="25"/>
      <c r="H109" s="110"/>
      <c r="I109" s="110"/>
      <c r="J109" s="246"/>
      <c r="L109" s="110"/>
      <c r="M109" s="110"/>
      <c r="N109" s="110"/>
    </row>
    <row r="110" spans="1:14" x14ac:dyDescent="0.2">
      <c r="A110" s="25"/>
      <c r="B110" s="25"/>
      <c r="C110" s="244"/>
      <c r="D110" s="245"/>
      <c r="E110" s="25"/>
      <c r="F110" s="25"/>
      <c r="G110" s="25"/>
      <c r="H110" s="110"/>
      <c r="I110" s="110"/>
      <c r="J110" s="246"/>
      <c r="L110" s="110"/>
      <c r="M110" s="110"/>
      <c r="N110" s="110"/>
    </row>
    <row r="111" spans="1:14" x14ac:dyDescent="0.2">
      <c r="A111" s="25"/>
      <c r="B111" s="25"/>
      <c r="C111" s="244"/>
      <c r="D111" s="245"/>
      <c r="E111" s="25"/>
      <c r="F111" s="25"/>
      <c r="G111" s="25"/>
      <c r="H111" s="110"/>
      <c r="I111" s="110"/>
      <c r="J111" s="246"/>
      <c r="L111" s="110"/>
      <c r="M111" s="110"/>
      <c r="N111" s="110"/>
    </row>
    <row r="112" spans="1:14" x14ac:dyDescent="0.2">
      <c r="A112" s="25"/>
      <c r="B112" s="25"/>
      <c r="C112" s="244"/>
      <c r="D112" s="245"/>
      <c r="E112" s="25"/>
      <c r="F112" s="25"/>
      <c r="G112" s="25"/>
      <c r="H112" s="110"/>
      <c r="I112" s="110"/>
      <c r="J112" s="246"/>
      <c r="L112" s="110"/>
      <c r="M112" s="110"/>
      <c r="N112" s="110"/>
    </row>
    <row r="113" spans="1:14" x14ac:dyDescent="0.2">
      <c r="A113" s="25"/>
      <c r="B113" s="25"/>
      <c r="C113" s="244"/>
      <c r="D113" s="245"/>
      <c r="E113" s="25"/>
      <c r="F113" s="25"/>
      <c r="G113" s="25"/>
      <c r="H113" s="110"/>
      <c r="I113" s="110"/>
      <c r="J113" s="246"/>
      <c r="L113" s="110"/>
      <c r="M113" s="110"/>
      <c r="N113" s="110"/>
    </row>
    <row r="114" spans="1:14" x14ac:dyDescent="0.2">
      <c r="A114" s="25"/>
      <c r="B114" s="25"/>
      <c r="C114" s="244"/>
      <c r="D114" s="245"/>
      <c r="E114" s="25"/>
      <c r="F114" s="25"/>
      <c r="G114" s="25"/>
      <c r="H114" s="110"/>
      <c r="I114" s="110"/>
      <c r="J114" s="246"/>
      <c r="L114" s="110"/>
      <c r="M114" s="110"/>
      <c r="N114" s="110"/>
    </row>
    <row r="115" spans="1:14" x14ac:dyDescent="0.2">
      <c r="A115" s="25"/>
      <c r="B115" s="25"/>
      <c r="C115" s="244"/>
      <c r="D115" s="245"/>
      <c r="E115" s="25"/>
      <c r="F115" s="25"/>
      <c r="G115" s="25"/>
      <c r="H115" s="110"/>
      <c r="I115" s="110"/>
      <c r="J115" s="246"/>
      <c r="L115" s="110"/>
      <c r="M115" s="110"/>
      <c r="N115" s="110"/>
    </row>
    <row r="116" spans="1:14" x14ac:dyDescent="0.2">
      <c r="A116" s="25"/>
      <c r="B116" s="25"/>
      <c r="C116" s="244"/>
      <c r="D116" s="245"/>
      <c r="E116" s="25"/>
      <c r="F116" s="25"/>
      <c r="G116" s="25"/>
      <c r="H116" s="110"/>
      <c r="I116" s="110"/>
      <c r="J116" s="246"/>
      <c r="L116" s="110"/>
      <c r="M116" s="110"/>
      <c r="N116" s="110"/>
    </row>
    <row r="117" spans="1:14" x14ac:dyDescent="0.2">
      <c r="A117" s="25"/>
      <c r="B117" s="25"/>
      <c r="C117" s="244"/>
      <c r="D117" s="245"/>
      <c r="E117" s="25"/>
      <c r="F117" s="25"/>
      <c r="G117" s="25"/>
      <c r="H117" s="110"/>
      <c r="I117" s="110"/>
      <c r="J117" s="246"/>
      <c r="L117" s="110"/>
      <c r="M117" s="110"/>
      <c r="N117" s="110"/>
    </row>
    <row r="118" spans="1:14" x14ac:dyDescent="0.2">
      <c r="A118" s="25"/>
      <c r="B118" s="25"/>
      <c r="C118" s="244"/>
      <c r="D118" s="245"/>
      <c r="E118" s="25"/>
      <c r="F118" s="25"/>
      <c r="G118" s="25"/>
      <c r="H118" s="110"/>
      <c r="I118" s="110"/>
      <c r="J118" s="246"/>
      <c r="L118" s="110"/>
      <c r="M118" s="110"/>
      <c r="N118" s="110"/>
    </row>
    <row r="119" spans="1:14" x14ac:dyDescent="0.2">
      <c r="A119" s="25"/>
      <c r="B119" s="25"/>
      <c r="C119" s="244"/>
      <c r="D119" s="245"/>
      <c r="E119" s="25"/>
      <c r="F119" s="25"/>
      <c r="G119" s="25"/>
      <c r="H119" s="110"/>
      <c r="I119" s="110"/>
      <c r="J119" s="246"/>
      <c r="L119" s="110"/>
      <c r="M119" s="110"/>
      <c r="N119" s="110"/>
    </row>
    <row r="120" spans="1:14" x14ac:dyDescent="0.2">
      <c r="A120" s="25"/>
      <c r="B120" s="25"/>
      <c r="C120" s="244"/>
      <c r="D120" s="245"/>
      <c r="E120" s="25"/>
      <c r="F120" s="25"/>
      <c r="G120" s="25"/>
      <c r="H120" s="110"/>
      <c r="I120" s="110"/>
      <c r="J120" s="246"/>
      <c r="L120" s="110"/>
      <c r="M120" s="110"/>
      <c r="N120" s="110"/>
    </row>
    <row r="121" spans="1:14" x14ac:dyDescent="0.2">
      <c r="A121" s="25"/>
      <c r="B121" s="25"/>
      <c r="C121" s="244"/>
      <c r="D121" s="245"/>
      <c r="E121" s="25"/>
      <c r="F121" s="25"/>
      <c r="G121" s="25"/>
      <c r="H121" s="110"/>
      <c r="I121" s="110"/>
      <c r="J121" s="246"/>
      <c r="L121" s="110"/>
      <c r="M121" s="110"/>
      <c r="N121" s="110"/>
    </row>
    <row r="122" spans="1:14" x14ac:dyDescent="0.2">
      <c r="A122" s="25"/>
      <c r="B122" s="25"/>
      <c r="C122" s="244"/>
      <c r="D122" s="245"/>
      <c r="E122" s="25"/>
      <c r="F122" s="25"/>
      <c r="G122" s="25"/>
      <c r="H122" s="110"/>
      <c r="I122" s="110"/>
      <c r="J122" s="246"/>
      <c r="L122" s="110"/>
      <c r="M122" s="110"/>
      <c r="N122" s="110"/>
    </row>
    <row r="123" spans="1:14" x14ac:dyDescent="0.2">
      <c r="A123" s="25"/>
      <c r="B123" s="25"/>
      <c r="C123" s="244"/>
      <c r="D123" s="245"/>
      <c r="E123" s="25"/>
      <c r="F123" s="25"/>
      <c r="G123" s="25"/>
      <c r="H123" s="110"/>
      <c r="I123" s="110"/>
      <c r="J123" s="246"/>
      <c r="L123" s="110"/>
      <c r="M123" s="110"/>
      <c r="N123" s="110"/>
    </row>
    <row r="124" spans="1:14" x14ac:dyDescent="0.2">
      <c r="A124" s="25"/>
      <c r="B124" s="25"/>
      <c r="C124" s="244"/>
      <c r="D124" s="245"/>
      <c r="E124" s="25"/>
      <c r="F124" s="25"/>
      <c r="G124" s="25"/>
      <c r="H124" s="110"/>
      <c r="I124" s="110"/>
      <c r="J124" s="246"/>
      <c r="L124" s="110"/>
      <c r="M124" s="110"/>
      <c r="N124" s="110"/>
    </row>
    <row r="125" spans="1:14" x14ac:dyDescent="0.2">
      <c r="A125" s="25"/>
      <c r="B125" s="25"/>
      <c r="C125" s="244"/>
      <c r="D125" s="245"/>
      <c r="E125" s="25"/>
      <c r="F125" s="25"/>
      <c r="G125" s="25"/>
      <c r="H125" s="110"/>
      <c r="I125" s="110"/>
      <c r="J125" s="246"/>
      <c r="L125" s="110"/>
      <c r="M125" s="110"/>
      <c r="N125" s="110"/>
    </row>
    <row r="126" spans="1:14" x14ac:dyDescent="0.2">
      <c r="A126" s="25"/>
      <c r="B126" s="25"/>
      <c r="C126" s="244"/>
      <c r="D126" s="245"/>
      <c r="E126" s="25"/>
      <c r="F126" s="25"/>
      <c r="G126" s="25"/>
      <c r="H126" s="110"/>
      <c r="I126" s="110"/>
      <c r="J126" s="246"/>
      <c r="L126" s="110"/>
      <c r="M126" s="110"/>
      <c r="N126" s="110"/>
    </row>
    <row r="127" spans="1:14" x14ac:dyDescent="0.2">
      <c r="A127" s="25"/>
      <c r="B127" s="25"/>
      <c r="C127" s="244"/>
      <c r="D127" s="245"/>
      <c r="E127" s="25"/>
      <c r="F127" s="25"/>
      <c r="G127" s="25"/>
      <c r="H127" s="110"/>
      <c r="I127" s="110"/>
      <c r="J127" s="246"/>
      <c r="L127" s="110"/>
      <c r="M127" s="110"/>
      <c r="N127" s="110"/>
    </row>
    <row r="128" spans="1:14" x14ac:dyDescent="0.2">
      <c r="A128" s="25"/>
      <c r="B128" s="25"/>
      <c r="C128" s="244"/>
      <c r="D128" s="245"/>
      <c r="E128" s="25"/>
      <c r="F128" s="25"/>
      <c r="G128" s="25"/>
      <c r="H128" s="110"/>
      <c r="I128" s="110"/>
      <c r="J128" s="246"/>
      <c r="L128" s="110"/>
      <c r="M128" s="110"/>
      <c r="N128" s="110"/>
    </row>
    <row r="129" spans="1:14" x14ac:dyDescent="0.2">
      <c r="A129" s="25"/>
      <c r="B129" s="25"/>
      <c r="C129" s="244"/>
      <c r="D129" s="245"/>
      <c r="E129" s="25"/>
      <c r="F129" s="25"/>
      <c r="G129" s="25"/>
      <c r="H129" s="110"/>
      <c r="I129" s="110"/>
      <c r="J129" s="246"/>
      <c r="L129" s="110"/>
      <c r="M129" s="110"/>
      <c r="N129" s="110"/>
    </row>
    <row r="130" spans="1:14" x14ac:dyDescent="0.2">
      <c r="A130" s="25"/>
      <c r="B130" s="25"/>
      <c r="C130" s="244"/>
      <c r="D130" s="245"/>
      <c r="E130" s="25"/>
      <c r="F130" s="25"/>
      <c r="G130" s="25"/>
      <c r="H130" s="110"/>
      <c r="I130" s="110"/>
      <c r="J130" s="246"/>
      <c r="L130" s="110"/>
      <c r="M130" s="110"/>
      <c r="N130" s="110"/>
    </row>
    <row r="131" spans="1:14" x14ac:dyDescent="0.2">
      <c r="A131" s="25"/>
      <c r="B131" s="25"/>
      <c r="C131" s="244"/>
      <c r="D131" s="245"/>
      <c r="E131" s="25"/>
      <c r="F131" s="25"/>
      <c r="G131" s="25"/>
      <c r="H131" s="110"/>
      <c r="I131" s="110"/>
      <c r="J131" s="246"/>
      <c r="L131" s="110"/>
      <c r="M131" s="110"/>
      <c r="N131" s="110"/>
    </row>
    <row r="132" spans="1:14" x14ac:dyDescent="0.2">
      <c r="A132" s="25"/>
      <c r="B132" s="25"/>
      <c r="C132" s="244"/>
      <c r="D132" s="245"/>
      <c r="E132" s="25"/>
      <c r="F132" s="25"/>
      <c r="G132" s="25"/>
      <c r="H132" s="110"/>
      <c r="I132" s="110"/>
      <c r="J132" s="246"/>
      <c r="L132" s="110"/>
      <c r="M132" s="110"/>
      <c r="N132" s="110"/>
    </row>
    <row r="133" spans="1:14" x14ac:dyDescent="0.2">
      <c r="A133" s="25"/>
      <c r="B133" s="25"/>
      <c r="C133" s="244"/>
      <c r="D133" s="245"/>
      <c r="E133" s="25"/>
      <c r="F133" s="25"/>
      <c r="G133" s="25"/>
      <c r="H133" s="110"/>
      <c r="I133" s="110"/>
      <c r="J133" s="246"/>
      <c r="L133" s="110"/>
      <c r="M133" s="110"/>
      <c r="N133" s="110"/>
    </row>
    <row r="134" spans="1:14" x14ac:dyDescent="0.2">
      <c r="A134" s="25"/>
      <c r="B134" s="25"/>
      <c r="C134" s="244"/>
      <c r="D134" s="245"/>
      <c r="E134" s="25"/>
      <c r="F134" s="25"/>
      <c r="G134" s="25"/>
      <c r="H134" s="110"/>
      <c r="I134" s="110"/>
      <c r="J134" s="246"/>
      <c r="L134" s="110"/>
      <c r="M134" s="110"/>
      <c r="N134" s="110"/>
    </row>
    <row r="135" spans="1:14" x14ac:dyDescent="0.2">
      <c r="A135" s="25"/>
      <c r="B135" s="25"/>
      <c r="C135" s="244"/>
      <c r="D135" s="245"/>
      <c r="E135" s="25"/>
      <c r="F135" s="25"/>
      <c r="G135" s="25"/>
      <c r="H135" s="110"/>
      <c r="I135" s="110"/>
      <c r="J135" s="246"/>
      <c r="L135" s="110"/>
      <c r="M135" s="110"/>
      <c r="N135" s="110"/>
    </row>
    <row r="136" spans="1:14" x14ac:dyDescent="0.2">
      <c r="A136" s="25"/>
      <c r="B136" s="25"/>
      <c r="C136" s="244"/>
      <c r="D136" s="245"/>
      <c r="E136" s="25"/>
      <c r="F136" s="25"/>
      <c r="G136" s="25"/>
      <c r="H136" s="110"/>
      <c r="I136" s="110"/>
      <c r="J136" s="246"/>
      <c r="L136" s="110"/>
      <c r="M136" s="110"/>
      <c r="N136" s="110"/>
    </row>
    <row r="137" spans="1:14" x14ac:dyDescent="0.2">
      <c r="A137" s="25"/>
      <c r="B137" s="25"/>
      <c r="C137" s="244"/>
      <c r="D137" s="245"/>
      <c r="E137" s="25"/>
      <c r="F137" s="25"/>
      <c r="G137" s="25"/>
      <c r="H137" s="110"/>
      <c r="I137" s="110"/>
      <c r="J137" s="246"/>
      <c r="L137" s="110"/>
      <c r="M137" s="110"/>
      <c r="N137" s="110"/>
    </row>
    <row r="138" spans="1:14" x14ac:dyDescent="0.2">
      <c r="A138" s="25"/>
      <c r="B138" s="25"/>
      <c r="C138" s="244"/>
      <c r="D138" s="245"/>
      <c r="E138" s="25"/>
      <c r="F138" s="25"/>
      <c r="G138" s="25"/>
      <c r="H138" s="110"/>
      <c r="I138" s="110"/>
      <c r="J138" s="246"/>
      <c r="L138" s="110"/>
      <c r="M138" s="110"/>
      <c r="N138" s="110"/>
    </row>
    <row r="139" spans="1:14" x14ac:dyDescent="0.2">
      <c r="A139" s="25"/>
      <c r="B139" s="25"/>
      <c r="C139" s="244"/>
      <c r="D139" s="245"/>
      <c r="E139" s="25"/>
      <c r="F139" s="25"/>
      <c r="G139" s="25"/>
      <c r="H139" s="110"/>
      <c r="I139" s="110"/>
      <c r="J139" s="246"/>
      <c r="L139" s="110"/>
      <c r="M139" s="110"/>
      <c r="N139" s="110"/>
    </row>
    <row r="140" spans="1:14" x14ac:dyDescent="0.2">
      <c r="A140" s="25"/>
      <c r="B140" s="25"/>
      <c r="C140" s="244"/>
      <c r="D140" s="245"/>
      <c r="E140" s="25"/>
      <c r="F140" s="25"/>
      <c r="G140" s="25"/>
      <c r="H140" s="110"/>
      <c r="I140" s="110"/>
      <c r="J140" s="246"/>
      <c r="L140" s="110"/>
      <c r="M140" s="110"/>
      <c r="N140" s="110"/>
    </row>
    <row r="141" spans="1:14" x14ac:dyDescent="0.2">
      <c r="A141" s="25"/>
      <c r="B141" s="25"/>
      <c r="C141" s="244"/>
      <c r="D141" s="245"/>
      <c r="E141" s="25"/>
      <c r="F141" s="25"/>
      <c r="G141" s="25"/>
      <c r="H141" s="110"/>
      <c r="I141" s="110"/>
      <c r="J141" s="246"/>
      <c r="L141" s="110"/>
      <c r="M141" s="110"/>
      <c r="N141" s="110"/>
    </row>
    <row r="142" spans="1:14" x14ac:dyDescent="0.2">
      <c r="A142" s="25"/>
      <c r="B142" s="25"/>
      <c r="C142" s="244"/>
      <c r="D142" s="245"/>
      <c r="E142" s="25"/>
      <c r="F142" s="25"/>
      <c r="G142" s="25"/>
      <c r="H142" s="110"/>
      <c r="I142" s="110"/>
      <c r="J142" s="246"/>
      <c r="L142" s="110"/>
      <c r="M142" s="110"/>
      <c r="N142" s="110"/>
    </row>
    <row r="143" spans="1:14" x14ac:dyDescent="0.2">
      <c r="A143" s="25"/>
      <c r="B143" s="25"/>
      <c r="C143" s="244"/>
      <c r="D143" s="245"/>
      <c r="E143" s="25"/>
      <c r="F143" s="25"/>
      <c r="G143" s="25"/>
      <c r="H143" s="110"/>
      <c r="I143" s="110"/>
      <c r="J143" s="246"/>
      <c r="L143" s="110"/>
      <c r="M143" s="110"/>
      <c r="N143" s="110"/>
    </row>
    <row r="144" spans="1:14" x14ac:dyDescent="0.2">
      <c r="A144" s="25"/>
      <c r="B144" s="25"/>
      <c r="C144" s="244"/>
      <c r="D144" s="245"/>
      <c r="E144" s="25"/>
      <c r="F144" s="25"/>
      <c r="G144" s="25"/>
      <c r="H144" s="110"/>
      <c r="I144" s="110"/>
      <c r="J144" s="246"/>
      <c r="L144" s="110"/>
      <c r="M144" s="110"/>
      <c r="N144" s="110"/>
    </row>
    <row r="145" spans="1:14" x14ac:dyDescent="0.2">
      <c r="A145" s="25"/>
      <c r="B145" s="25"/>
      <c r="C145" s="244"/>
      <c r="D145" s="245"/>
      <c r="E145" s="25"/>
      <c r="F145" s="25"/>
      <c r="G145" s="25"/>
      <c r="H145" s="110"/>
      <c r="I145" s="110"/>
      <c r="J145" s="246"/>
      <c r="L145" s="110"/>
      <c r="M145" s="110"/>
      <c r="N145" s="110"/>
    </row>
    <row r="146" spans="1:14" x14ac:dyDescent="0.2">
      <c r="A146" s="25"/>
      <c r="B146" s="25"/>
      <c r="C146" s="244"/>
      <c r="D146" s="245"/>
      <c r="E146" s="25"/>
      <c r="F146" s="25"/>
      <c r="G146" s="25"/>
      <c r="H146" s="110"/>
      <c r="I146" s="110"/>
      <c r="J146" s="246"/>
      <c r="L146" s="110"/>
      <c r="M146" s="110"/>
      <c r="N146" s="110"/>
    </row>
    <row r="147" spans="1:14" x14ac:dyDescent="0.2">
      <c r="A147" s="25"/>
      <c r="B147" s="25"/>
      <c r="C147" s="244"/>
      <c r="D147" s="245"/>
      <c r="E147" s="25"/>
      <c r="F147" s="25"/>
      <c r="G147" s="25"/>
      <c r="H147" s="110"/>
      <c r="I147" s="110"/>
      <c r="J147" s="246"/>
      <c r="L147" s="110"/>
      <c r="M147" s="110"/>
      <c r="N147" s="110"/>
    </row>
    <row r="148" spans="1:14" x14ac:dyDescent="0.2">
      <c r="A148" s="25"/>
      <c r="B148" s="25"/>
      <c r="C148" s="244"/>
      <c r="D148" s="245"/>
      <c r="E148" s="25"/>
      <c r="F148" s="25"/>
      <c r="G148" s="25"/>
      <c r="H148" s="110"/>
      <c r="I148" s="110"/>
      <c r="J148" s="246"/>
      <c r="L148" s="110"/>
      <c r="M148" s="110"/>
      <c r="N148" s="110"/>
    </row>
    <row r="149" spans="1:14" x14ac:dyDescent="0.2">
      <c r="A149" s="25"/>
      <c r="B149" s="25"/>
      <c r="C149" s="244"/>
      <c r="D149" s="245"/>
      <c r="E149" s="25"/>
      <c r="F149" s="25"/>
      <c r="G149" s="25"/>
      <c r="H149" s="110"/>
      <c r="I149" s="110"/>
      <c r="J149" s="246"/>
      <c r="L149" s="110"/>
      <c r="M149" s="110"/>
      <c r="N149" s="110"/>
    </row>
    <row r="150" spans="1:14" x14ac:dyDescent="0.2">
      <c r="A150" s="25"/>
      <c r="B150" s="25"/>
      <c r="C150" s="244"/>
      <c r="D150" s="245"/>
      <c r="E150" s="25"/>
      <c r="F150" s="25"/>
      <c r="G150" s="25"/>
      <c r="H150" s="110"/>
      <c r="I150" s="110"/>
      <c r="J150" s="246"/>
      <c r="L150" s="110"/>
      <c r="M150" s="110"/>
      <c r="N150" s="110"/>
    </row>
    <row r="151" spans="1:14" x14ac:dyDescent="0.2">
      <c r="A151" s="25"/>
      <c r="B151" s="25"/>
      <c r="C151" s="244"/>
      <c r="D151" s="245"/>
      <c r="E151" s="25"/>
      <c r="F151" s="25"/>
      <c r="G151" s="25"/>
      <c r="H151" s="110"/>
      <c r="I151" s="110"/>
      <c r="J151" s="246"/>
      <c r="L151" s="110"/>
      <c r="M151" s="110"/>
      <c r="N151" s="110"/>
    </row>
    <row r="152" spans="1:14" x14ac:dyDescent="0.2">
      <c r="A152" s="25"/>
      <c r="B152" s="25"/>
      <c r="C152" s="244"/>
      <c r="D152" s="245"/>
      <c r="E152" s="25"/>
      <c r="F152" s="25"/>
      <c r="G152" s="25"/>
      <c r="H152" s="110"/>
      <c r="I152" s="110"/>
      <c r="J152" s="246"/>
      <c r="L152" s="110"/>
      <c r="M152" s="110"/>
      <c r="N152" s="110"/>
    </row>
    <row r="153" spans="1:14" x14ac:dyDescent="0.2">
      <c r="A153" s="25"/>
      <c r="B153" s="25"/>
      <c r="C153" s="244"/>
      <c r="D153" s="245"/>
      <c r="E153" s="25"/>
      <c r="F153" s="25"/>
      <c r="G153" s="25"/>
      <c r="H153" s="110"/>
      <c r="I153" s="110"/>
      <c r="J153" s="246"/>
      <c r="L153" s="110"/>
      <c r="M153" s="110"/>
      <c r="N153" s="110"/>
    </row>
    <row r="154" spans="1:14" x14ac:dyDescent="0.2">
      <c r="A154" s="25"/>
      <c r="B154" s="25"/>
      <c r="C154" s="244"/>
      <c r="D154" s="245"/>
      <c r="E154" s="25"/>
      <c r="F154" s="25"/>
      <c r="G154" s="25"/>
      <c r="H154" s="110"/>
      <c r="I154" s="110"/>
      <c r="J154" s="246"/>
      <c r="L154" s="110"/>
      <c r="M154" s="110"/>
      <c r="N154" s="110"/>
    </row>
    <row r="155" spans="1:14" x14ac:dyDescent="0.2">
      <c r="A155" s="25"/>
      <c r="B155" s="25"/>
      <c r="C155" s="244"/>
      <c r="D155" s="245"/>
      <c r="E155" s="25"/>
      <c r="F155" s="25"/>
      <c r="G155" s="25"/>
      <c r="H155" s="110"/>
      <c r="I155" s="110"/>
      <c r="J155" s="246"/>
      <c r="L155" s="110"/>
      <c r="M155" s="110"/>
      <c r="N155" s="110"/>
    </row>
    <row r="156" spans="1:14" x14ac:dyDescent="0.2">
      <c r="A156" s="25"/>
      <c r="B156" s="25"/>
      <c r="C156" s="244"/>
      <c r="D156" s="245"/>
      <c r="E156" s="25"/>
      <c r="F156" s="25"/>
      <c r="G156" s="25"/>
      <c r="H156" s="110"/>
      <c r="I156" s="110"/>
      <c r="J156" s="246"/>
      <c r="L156" s="110"/>
      <c r="M156" s="110"/>
      <c r="N156" s="110"/>
    </row>
    <row r="157" spans="1:14" x14ac:dyDescent="0.2">
      <c r="A157" s="25"/>
      <c r="B157" s="25"/>
      <c r="C157" s="244"/>
      <c r="D157" s="245"/>
      <c r="E157" s="25"/>
      <c r="F157" s="25"/>
      <c r="G157" s="25"/>
      <c r="H157" s="110"/>
      <c r="I157" s="110"/>
      <c r="J157" s="246"/>
      <c r="L157" s="110"/>
      <c r="M157" s="110"/>
      <c r="N157" s="110"/>
    </row>
    <row r="158" spans="1:14" x14ac:dyDescent="0.2">
      <c r="A158" s="25"/>
      <c r="B158" s="25"/>
      <c r="C158" s="244"/>
      <c r="D158" s="245"/>
      <c r="E158" s="25"/>
      <c r="F158" s="25"/>
      <c r="G158" s="25"/>
      <c r="H158" s="110"/>
      <c r="I158" s="110"/>
      <c r="J158" s="246"/>
      <c r="L158" s="110"/>
      <c r="M158" s="110"/>
      <c r="N158" s="110"/>
    </row>
    <row r="159" spans="1:14" x14ac:dyDescent="0.2">
      <c r="A159" s="25"/>
      <c r="B159" s="25"/>
      <c r="C159" s="244"/>
      <c r="D159" s="245"/>
      <c r="E159" s="25"/>
      <c r="F159" s="25"/>
      <c r="G159" s="25"/>
      <c r="H159" s="110"/>
      <c r="I159" s="110"/>
      <c r="J159" s="246"/>
      <c r="L159" s="110"/>
      <c r="M159" s="110"/>
      <c r="N159" s="110"/>
    </row>
    <row r="160" spans="1:14" x14ac:dyDescent="0.2">
      <c r="A160" s="25"/>
      <c r="B160" s="25"/>
      <c r="C160" s="244"/>
      <c r="D160" s="245"/>
      <c r="E160" s="25"/>
      <c r="F160" s="25"/>
      <c r="G160" s="25"/>
      <c r="H160" s="110"/>
      <c r="I160" s="110"/>
      <c r="J160" s="246"/>
      <c r="L160" s="110"/>
      <c r="M160" s="110"/>
      <c r="N160" s="110"/>
    </row>
    <row r="161" spans="1:14" x14ac:dyDescent="0.2">
      <c r="A161" s="25"/>
      <c r="B161" s="25"/>
      <c r="C161" s="244"/>
      <c r="D161" s="245"/>
      <c r="E161" s="25"/>
      <c r="F161" s="25"/>
      <c r="G161" s="25"/>
      <c r="H161" s="110"/>
      <c r="I161" s="110"/>
      <c r="J161" s="246"/>
      <c r="L161" s="110"/>
      <c r="M161" s="110"/>
      <c r="N161" s="110"/>
    </row>
    <row r="162" spans="1:14" x14ac:dyDescent="0.2">
      <c r="A162" s="25"/>
      <c r="B162" s="25"/>
      <c r="C162" s="244"/>
      <c r="D162" s="245"/>
      <c r="E162" s="25"/>
      <c r="F162" s="25"/>
      <c r="G162" s="25"/>
      <c r="H162" s="110"/>
      <c r="I162" s="110"/>
      <c r="J162" s="246"/>
      <c r="L162" s="110"/>
      <c r="M162" s="110"/>
      <c r="N162" s="110"/>
    </row>
    <row r="163" spans="1:14" x14ac:dyDescent="0.2">
      <c r="A163" s="25"/>
      <c r="B163" s="25"/>
      <c r="C163" s="244"/>
      <c r="D163" s="245"/>
      <c r="E163" s="25"/>
      <c r="F163" s="25"/>
      <c r="G163" s="25"/>
      <c r="H163" s="110"/>
      <c r="I163" s="110"/>
      <c r="J163" s="246"/>
      <c r="L163" s="110"/>
      <c r="M163" s="110"/>
      <c r="N163" s="110"/>
    </row>
    <row r="164" spans="1:14" x14ac:dyDescent="0.2">
      <c r="A164" s="25"/>
      <c r="B164" s="25"/>
      <c r="C164" s="244"/>
      <c r="D164" s="245"/>
      <c r="E164" s="25"/>
      <c r="F164" s="25"/>
      <c r="G164" s="25"/>
      <c r="H164" s="110"/>
      <c r="I164" s="110"/>
      <c r="J164" s="246"/>
      <c r="L164" s="110"/>
      <c r="M164" s="110"/>
      <c r="N164" s="110"/>
    </row>
    <row r="165" spans="1:14" x14ac:dyDescent="0.2">
      <c r="A165" s="25"/>
      <c r="B165" s="25"/>
      <c r="C165" s="244"/>
      <c r="D165" s="245"/>
      <c r="E165" s="25"/>
      <c r="F165" s="25"/>
      <c r="G165" s="25"/>
      <c r="H165" s="110"/>
      <c r="I165" s="110"/>
      <c r="J165" s="246"/>
      <c r="L165" s="110"/>
      <c r="M165" s="110"/>
      <c r="N165" s="110"/>
    </row>
    <row r="166" spans="1:14" x14ac:dyDescent="0.2">
      <c r="A166" s="25"/>
      <c r="B166" s="25"/>
      <c r="C166" s="244"/>
      <c r="D166" s="245"/>
      <c r="E166" s="25"/>
      <c r="F166" s="25"/>
      <c r="G166" s="25"/>
      <c r="H166" s="110"/>
      <c r="I166" s="110"/>
      <c r="J166" s="246"/>
      <c r="L166" s="110"/>
      <c r="M166" s="110"/>
      <c r="N166" s="110"/>
    </row>
    <row r="167" spans="1:14" x14ac:dyDescent="0.2">
      <c r="A167" s="25"/>
      <c r="B167" s="25"/>
      <c r="C167" s="244"/>
      <c r="D167" s="245"/>
      <c r="E167" s="25"/>
      <c r="F167" s="25"/>
      <c r="G167" s="25"/>
      <c r="H167" s="110"/>
      <c r="I167" s="110"/>
      <c r="J167" s="246"/>
      <c r="L167" s="110"/>
      <c r="M167" s="110"/>
      <c r="N167" s="110"/>
    </row>
    <row r="168" spans="1:14" x14ac:dyDescent="0.2">
      <c r="A168" s="25"/>
      <c r="B168" s="25"/>
      <c r="C168" s="244"/>
      <c r="D168" s="245"/>
      <c r="E168" s="25"/>
      <c r="F168" s="25"/>
      <c r="G168" s="25"/>
      <c r="H168" s="110"/>
      <c r="I168" s="110"/>
      <c r="J168" s="246"/>
      <c r="L168" s="110"/>
      <c r="M168" s="110"/>
      <c r="N168" s="110"/>
    </row>
    <row r="169" spans="1:14" x14ac:dyDescent="0.2">
      <c r="A169" s="25"/>
      <c r="B169" s="25"/>
      <c r="C169" s="244"/>
      <c r="D169" s="245"/>
      <c r="E169" s="25"/>
      <c r="F169" s="25"/>
      <c r="G169" s="25"/>
      <c r="H169" s="110"/>
      <c r="I169" s="110"/>
      <c r="J169" s="246"/>
      <c r="L169" s="110"/>
      <c r="M169" s="110"/>
      <c r="N169" s="110"/>
    </row>
    <row r="170" spans="1:14" x14ac:dyDescent="0.2">
      <c r="A170" s="25"/>
      <c r="B170" s="25"/>
      <c r="C170" s="244"/>
      <c r="D170" s="245"/>
      <c r="E170" s="25"/>
      <c r="F170" s="25"/>
      <c r="G170" s="25"/>
      <c r="H170" s="110"/>
      <c r="I170" s="110"/>
      <c r="J170" s="246"/>
      <c r="L170" s="110"/>
      <c r="M170" s="110"/>
      <c r="N170" s="110"/>
    </row>
    <row r="171" spans="1:14" x14ac:dyDescent="0.2">
      <c r="A171" s="25"/>
      <c r="B171" s="25"/>
      <c r="C171" s="244"/>
      <c r="D171" s="245"/>
      <c r="E171" s="25"/>
      <c r="F171" s="25"/>
      <c r="G171" s="25"/>
      <c r="H171" s="110"/>
      <c r="I171" s="110"/>
      <c r="J171" s="246"/>
      <c r="L171" s="110"/>
      <c r="M171" s="110"/>
      <c r="N171" s="110"/>
    </row>
    <row r="172" spans="1:14" x14ac:dyDescent="0.2">
      <c r="A172" s="25"/>
      <c r="B172" s="25"/>
      <c r="C172" s="244"/>
      <c r="D172" s="245"/>
      <c r="E172" s="25"/>
      <c r="F172" s="25"/>
      <c r="G172" s="25"/>
      <c r="H172" s="110"/>
      <c r="I172" s="110"/>
      <c r="J172" s="246"/>
      <c r="L172" s="110"/>
      <c r="M172" s="110"/>
      <c r="N172" s="110"/>
    </row>
    <row r="173" spans="1:14" x14ac:dyDescent="0.2">
      <c r="A173" s="25"/>
      <c r="B173" s="25"/>
      <c r="C173" s="244"/>
      <c r="D173" s="245"/>
      <c r="E173" s="25"/>
      <c r="F173" s="25"/>
      <c r="G173" s="25"/>
      <c r="H173" s="110"/>
      <c r="I173" s="110"/>
      <c r="J173" s="246"/>
      <c r="L173" s="110"/>
      <c r="M173" s="110"/>
      <c r="N173" s="110"/>
    </row>
    <row r="174" spans="1:14" x14ac:dyDescent="0.2">
      <c r="A174" s="25"/>
      <c r="B174" s="25"/>
      <c r="C174" s="244"/>
      <c r="D174" s="245"/>
      <c r="E174" s="25"/>
      <c r="F174" s="25"/>
      <c r="G174" s="25"/>
      <c r="H174" s="110"/>
      <c r="I174" s="110"/>
      <c r="J174" s="246"/>
      <c r="L174" s="110"/>
      <c r="M174" s="110"/>
      <c r="N174" s="110"/>
    </row>
    <row r="175" spans="1:14" x14ac:dyDescent="0.2">
      <c r="A175" s="25"/>
      <c r="B175" s="25"/>
      <c r="C175" s="244"/>
      <c r="D175" s="245"/>
      <c r="E175" s="25"/>
      <c r="F175" s="25"/>
      <c r="G175" s="25"/>
      <c r="H175" s="110"/>
      <c r="I175" s="110"/>
      <c r="J175" s="246"/>
      <c r="L175" s="110"/>
      <c r="M175" s="110"/>
      <c r="N175" s="110"/>
    </row>
    <row r="176" spans="1:14" x14ac:dyDescent="0.2">
      <c r="A176" s="25"/>
      <c r="B176" s="25"/>
      <c r="C176" s="244"/>
      <c r="D176" s="245"/>
      <c r="E176" s="25"/>
      <c r="F176" s="25"/>
      <c r="G176" s="25"/>
      <c r="H176" s="110"/>
      <c r="I176" s="110"/>
      <c r="J176" s="246"/>
      <c r="L176" s="110"/>
      <c r="M176" s="110"/>
      <c r="N176" s="110"/>
    </row>
    <row r="177" spans="1:14" x14ac:dyDescent="0.2">
      <c r="A177" s="25"/>
      <c r="B177" s="25"/>
      <c r="C177" s="244"/>
      <c r="D177" s="245"/>
      <c r="E177" s="25"/>
      <c r="F177" s="25"/>
      <c r="G177" s="25"/>
      <c r="H177" s="110"/>
      <c r="I177" s="110"/>
      <c r="J177" s="246"/>
      <c r="L177" s="110"/>
      <c r="M177" s="110"/>
      <c r="N177" s="110"/>
    </row>
    <row r="178" spans="1:14" x14ac:dyDescent="0.2">
      <c r="A178" s="25"/>
      <c r="B178" s="25"/>
      <c r="C178" s="244"/>
      <c r="D178" s="245"/>
      <c r="E178" s="25"/>
      <c r="F178" s="25"/>
      <c r="G178" s="25"/>
      <c r="H178" s="110"/>
      <c r="I178" s="110"/>
      <c r="J178" s="246"/>
      <c r="L178" s="110"/>
      <c r="M178" s="110"/>
      <c r="N178" s="110"/>
    </row>
    <row r="179" spans="1:14" x14ac:dyDescent="0.2">
      <c r="A179" s="25"/>
      <c r="B179" s="25"/>
      <c r="C179" s="244"/>
      <c r="D179" s="245"/>
      <c r="E179" s="25"/>
      <c r="F179" s="25"/>
      <c r="G179" s="25"/>
      <c r="H179" s="110"/>
      <c r="I179" s="110"/>
      <c r="J179" s="246"/>
      <c r="L179" s="110"/>
      <c r="M179" s="110"/>
      <c r="N179" s="110"/>
    </row>
    <row r="180" spans="1:14" x14ac:dyDescent="0.2">
      <c r="A180" s="25"/>
      <c r="B180" s="25"/>
      <c r="C180" s="244"/>
      <c r="D180" s="245"/>
      <c r="E180" s="25"/>
      <c r="F180" s="25"/>
      <c r="G180" s="25"/>
      <c r="H180" s="110"/>
      <c r="I180" s="110"/>
      <c r="J180" s="246"/>
      <c r="L180" s="110"/>
      <c r="M180" s="110"/>
      <c r="N180" s="110"/>
    </row>
    <row r="181" spans="1:14" x14ac:dyDescent="0.2">
      <c r="A181" s="25"/>
      <c r="B181" s="25"/>
      <c r="C181" s="244"/>
      <c r="D181" s="245"/>
      <c r="E181" s="25"/>
      <c r="F181" s="25"/>
      <c r="G181" s="25"/>
      <c r="H181" s="110"/>
      <c r="I181" s="110"/>
      <c r="J181" s="246"/>
      <c r="L181" s="110"/>
      <c r="M181" s="110"/>
      <c r="N181" s="110"/>
    </row>
    <row r="182" spans="1:14" x14ac:dyDescent="0.2">
      <c r="A182" s="25"/>
      <c r="B182" s="25"/>
      <c r="C182" s="244"/>
      <c r="D182" s="245"/>
      <c r="E182" s="25"/>
      <c r="F182" s="25"/>
      <c r="G182" s="25"/>
      <c r="H182" s="110"/>
      <c r="I182" s="110"/>
      <c r="J182" s="246"/>
      <c r="L182" s="110"/>
      <c r="M182" s="110"/>
      <c r="N182" s="110"/>
    </row>
    <row r="183" spans="1:14" x14ac:dyDescent="0.2">
      <c r="A183" s="25"/>
      <c r="B183" s="25"/>
      <c r="C183" s="244"/>
      <c r="D183" s="245"/>
      <c r="E183" s="25"/>
      <c r="F183" s="25"/>
      <c r="G183" s="25"/>
      <c r="H183" s="110"/>
      <c r="I183" s="110"/>
      <c r="J183" s="246"/>
      <c r="L183" s="110"/>
      <c r="M183" s="110"/>
      <c r="N183" s="110"/>
    </row>
    <row r="184" spans="1:14" x14ac:dyDescent="0.2">
      <c r="A184" s="25"/>
      <c r="B184" s="25"/>
      <c r="C184" s="244"/>
      <c r="D184" s="245"/>
      <c r="E184" s="25"/>
      <c r="F184" s="25"/>
      <c r="G184" s="25"/>
      <c r="H184" s="110"/>
      <c r="I184" s="110"/>
      <c r="J184" s="246"/>
      <c r="L184" s="110"/>
      <c r="M184" s="110"/>
      <c r="N184" s="110"/>
    </row>
    <row r="185" spans="1:14" x14ac:dyDescent="0.2">
      <c r="A185" s="25"/>
      <c r="B185" s="25"/>
      <c r="C185" s="244"/>
      <c r="D185" s="245"/>
      <c r="E185" s="25"/>
      <c r="F185" s="25"/>
      <c r="G185" s="25"/>
      <c r="H185" s="110"/>
      <c r="I185" s="110"/>
      <c r="J185" s="246"/>
      <c r="L185" s="110"/>
      <c r="M185" s="110"/>
      <c r="N185" s="110"/>
    </row>
    <row r="186" spans="1:14" x14ac:dyDescent="0.2">
      <c r="A186" s="25"/>
      <c r="B186" s="25"/>
      <c r="C186" s="244"/>
      <c r="D186" s="245"/>
      <c r="E186" s="25"/>
      <c r="F186" s="25"/>
      <c r="G186" s="25"/>
      <c r="H186" s="110"/>
      <c r="I186" s="110"/>
      <c r="J186" s="246"/>
      <c r="L186" s="110"/>
      <c r="M186" s="110"/>
      <c r="N186" s="110"/>
    </row>
    <row r="187" spans="1:14" x14ac:dyDescent="0.2">
      <c r="A187" s="25"/>
      <c r="B187" s="25"/>
      <c r="C187" s="244"/>
      <c r="D187" s="245"/>
      <c r="E187" s="25"/>
      <c r="F187" s="25"/>
      <c r="G187" s="25"/>
      <c r="H187" s="110"/>
      <c r="I187" s="110"/>
      <c r="J187" s="246"/>
      <c r="L187" s="110"/>
      <c r="M187" s="110"/>
      <c r="N187" s="110"/>
    </row>
    <row r="188" spans="1:14" x14ac:dyDescent="0.2">
      <c r="A188" s="25"/>
      <c r="B188" s="25"/>
      <c r="C188" s="244"/>
      <c r="D188" s="245"/>
      <c r="E188" s="25"/>
      <c r="F188" s="25"/>
      <c r="G188" s="25"/>
      <c r="H188" s="110"/>
      <c r="I188" s="110"/>
      <c r="J188" s="246"/>
      <c r="L188" s="110"/>
      <c r="M188" s="110"/>
      <c r="N188" s="110"/>
    </row>
    <row r="189" spans="1:14" x14ac:dyDescent="0.2">
      <c r="A189" s="25"/>
      <c r="B189" s="25"/>
      <c r="C189" s="244"/>
      <c r="D189" s="245"/>
      <c r="E189" s="25"/>
      <c r="F189" s="25"/>
      <c r="G189" s="25"/>
      <c r="H189" s="110"/>
      <c r="I189" s="110"/>
      <c r="J189" s="246"/>
      <c r="L189" s="110"/>
      <c r="M189" s="110"/>
      <c r="N189" s="110"/>
    </row>
    <row r="190" spans="1:14" x14ac:dyDescent="0.2">
      <c r="A190" s="25"/>
      <c r="B190" s="25"/>
      <c r="C190" s="244"/>
      <c r="D190" s="245"/>
      <c r="E190" s="25"/>
      <c r="F190" s="25"/>
      <c r="G190" s="25"/>
      <c r="H190" s="110"/>
      <c r="I190" s="110"/>
      <c r="J190" s="246"/>
      <c r="L190" s="110"/>
      <c r="M190" s="110"/>
      <c r="N190" s="110"/>
    </row>
    <row r="191" spans="1:14" x14ac:dyDescent="0.2">
      <c r="A191" s="25"/>
      <c r="B191" s="25"/>
      <c r="C191" s="244"/>
      <c r="D191" s="245"/>
      <c r="E191" s="25"/>
      <c r="F191" s="25"/>
      <c r="G191" s="25"/>
      <c r="H191" s="110"/>
      <c r="I191" s="110"/>
      <c r="J191" s="246"/>
      <c r="L191" s="110"/>
      <c r="M191" s="110"/>
      <c r="N191" s="110"/>
    </row>
    <row r="192" spans="1:14" x14ac:dyDescent="0.2">
      <c r="A192" s="25"/>
      <c r="B192" s="25"/>
      <c r="C192" s="244"/>
      <c r="D192" s="245"/>
      <c r="E192" s="25"/>
      <c r="F192" s="25"/>
      <c r="G192" s="25"/>
      <c r="H192" s="110"/>
      <c r="I192" s="110"/>
      <c r="J192" s="246"/>
      <c r="L192" s="110"/>
      <c r="M192" s="110"/>
      <c r="N192" s="110"/>
    </row>
    <row r="193" spans="1:14" x14ac:dyDescent="0.2">
      <c r="A193" s="25"/>
      <c r="B193" s="25"/>
      <c r="C193" s="244"/>
      <c r="D193" s="245"/>
      <c r="E193" s="25"/>
      <c r="F193" s="25"/>
      <c r="G193" s="25"/>
      <c r="H193" s="110"/>
      <c r="I193" s="110"/>
      <c r="J193" s="246"/>
      <c r="L193" s="110"/>
      <c r="M193" s="110"/>
      <c r="N193" s="110"/>
    </row>
    <row r="194" spans="1:14" x14ac:dyDescent="0.2">
      <c r="A194" s="25"/>
      <c r="B194" s="25"/>
      <c r="C194" s="244"/>
      <c r="D194" s="245"/>
      <c r="E194" s="25"/>
      <c r="F194" s="25"/>
      <c r="G194" s="25"/>
      <c r="H194" s="110"/>
      <c r="I194" s="110"/>
      <c r="J194" s="246"/>
      <c r="L194" s="110"/>
      <c r="M194" s="110"/>
      <c r="N194" s="110"/>
    </row>
    <row r="195" spans="1:14" x14ac:dyDescent="0.2">
      <c r="A195" s="25"/>
      <c r="B195" s="25"/>
      <c r="C195" s="244"/>
      <c r="D195" s="245"/>
      <c r="E195" s="25"/>
      <c r="F195" s="25"/>
      <c r="G195" s="25"/>
      <c r="H195" s="110"/>
      <c r="I195" s="110"/>
      <c r="J195" s="246"/>
      <c r="L195" s="110"/>
      <c r="M195" s="110"/>
      <c r="N195" s="110"/>
    </row>
    <row r="196" spans="1:14" x14ac:dyDescent="0.2">
      <c r="A196" s="25"/>
      <c r="B196" s="25"/>
      <c r="C196" s="244"/>
      <c r="D196" s="245"/>
      <c r="E196" s="25"/>
      <c r="F196" s="25"/>
      <c r="G196" s="25"/>
      <c r="H196" s="110"/>
      <c r="I196" s="110"/>
      <c r="J196" s="246"/>
      <c r="L196" s="110"/>
      <c r="M196" s="110"/>
      <c r="N196" s="110"/>
    </row>
    <row r="197" spans="1:14" x14ac:dyDescent="0.2">
      <c r="A197" s="25"/>
      <c r="B197" s="25"/>
      <c r="C197" s="244"/>
      <c r="D197" s="245"/>
      <c r="E197" s="25"/>
      <c r="F197" s="25"/>
      <c r="G197" s="25"/>
      <c r="H197" s="110"/>
      <c r="I197" s="110"/>
      <c r="J197" s="246"/>
      <c r="L197" s="110"/>
      <c r="M197" s="110"/>
      <c r="N197" s="110"/>
    </row>
    <row r="198" spans="1:14" x14ac:dyDescent="0.2">
      <c r="A198" s="25"/>
      <c r="B198" s="25"/>
      <c r="C198" s="244"/>
      <c r="D198" s="245"/>
      <c r="E198" s="25"/>
      <c r="F198" s="25"/>
      <c r="G198" s="25"/>
      <c r="H198" s="110"/>
      <c r="I198" s="110"/>
      <c r="J198" s="246"/>
      <c r="L198" s="110"/>
      <c r="M198" s="110"/>
      <c r="N198" s="110"/>
    </row>
    <row r="199" spans="1:14" x14ac:dyDescent="0.2">
      <c r="A199" s="25"/>
      <c r="B199" s="25"/>
      <c r="C199" s="244"/>
      <c r="D199" s="245"/>
      <c r="E199" s="25"/>
      <c r="F199" s="25"/>
      <c r="G199" s="25"/>
      <c r="H199" s="110"/>
      <c r="I199" s="110"/>
      <c r="J199" s="246"/>
      <c r="L199" s="110"/>
      <c r="M199" s="110"/>
      <c r="N199" s="110"/>
    </row>
    <row r="200" spans="1:14" x14ac:dyDescent="0.2">
      <c r="A200" s="25"/>
      <c r="B200" s="25"/>
      <c r="C200" s="244"/>
      <c r="D200" s="245"/>
      <c r="E200" s="25"/>
      <c r="F200" s="25"/>
      <c r="G200" s="25"/>
      <c r="H200" s="110"/>
      <c r="I200" s="110"/>
      <c r="J200" s="246"/>
      <c r="L200" s="110"/>
      <c r="M200" s="110"/>
      <c r="N200" s="110"/>
    </row>
    <row r="201" spans="1:14" x14ac:dyDescent="0.2">
      <c r="A201" s="25"/>
      <c r="B201" s="25"/>
      <c r="C201" s="244"/>
      <c r="D201" s="245"/>
      <c r="E201" s="25"/>
      <c r="F201" s="25"/>
      <c r="G201" s="25"/>
      <c r="H201" s="110"/>
      <c r="I201" s="110"/>
      <c r="J201" s="246"/>
      <c r="L201" s="110"/>
      <c r="M201" s="110"/>
      <c r="N201" s="110"/>
    </row>
    <row r="202" spans="1:14" x14ac:dyDescent="0.2">
      <c r="A202" s="25"/>
      <c r="B202" s="25"/>
      <c r="C202" s="244"/>
      <c r="D202" s="245"/>
      <c r="E202" s="25"/>
      <c r="F202" s="25"/>
      <c r="G202" s="25"/>
      <c r="H202" s="110"/>
      <c r="I202" s="110"/>
      <c r="J202" s="246"/>
      <c r="L202" s="110"/>
      <c r="M202" s="110"/>
      <c r="N202" s="110"/>
    </row>
    <row r="203" spans="1:14" x14ac:dyDescent="0.2">
      <c r="A203" s="25"/>
      <c r="B203" s="25"/>
      <c r="C203" s="244"/>
      <c r="D203" s="245"/>
      <c r="E203" s="25"/>
      <c r="F203" s="25"/>
      <c r="G203" s="25"/>
      <c r="H203" s="110"/>
      <c r="I203" s="110"/>
      <c r="J203" s="246"/>
      <c r="L203" s="110"/>
      <c r="M203" s="110"/>
      <c r="N203" s="110"/>
    </row>
    <row r="204" spans="1:14" x14ac:dyDescent="0.2">
      <c r="A204" s="25"/>
      <c r="B204" s="25"/>
      <c r="C204" s="244"/>
      <c r="D204" s="245"/>
      <c r="E204" s="25"/>
      <c r="F204" s="25"/>
      <c r="G204" s="25"/>
      <c r="H204" s="110"/>
      <c r="I204" s="110"/>
      <c r="J204" s="246"/>
      <c r="L204" s="110"/>
      <c r="M204" s="110"/>
      <c r="N204" s="110"/>
    </row>
    <row r="205" spans="1:14" x14ac:dyDescent="0.2">
      <c r="A205" s="25"/>
      <c r="B205" s="25"/>
      <c r="C205" s="244"/>
      <c r="D205" s="245"/>
      <c r="E205" s="25"/>
      <c r="F205" s="25"/>
      <c r="G205" s="25"/>
      <c r="H205" s="110"/>
      <c r="I205" s="110"/>
      <c r="J205" s="246"/>
      <c r="L205" s="110"/>
      <c r="M205" s="110"/>
      <c r="N205" s="110"/>
    </row>
    <row r="206" spans="1:14" x14ac:dyDescent="0.2">
      <c r="A206" s="25"/>
      <c r="B206" s="25"/>
      <c r="C206" s="244"/>
      <c r="D206" s="245"/>
      <c r="E206" s="25"/>
      <c r="F206" s="25"/>
      <c r="G206" s="25"/>
      <c r="H206" s="110"/>
      <c r="I206" s="110"/>
      <c r="J206" s="246"/>
      <c r="L206" s="110"/>
      <c r="M206" s="110"/>
      <c r="N206" s="110"/>
    </row>
    <row r="207" spans="1:14" x14ac:dyDescent="0.2">
      <c r="A207" s="25"/>
      <c r="B207" s="25"/>
      <c r="C207" s="244"/>
      <c r="D207" s="245"/>
      <c r="E207" s="25"/>
      <c r="F207" s="25"/>
      <c r="G207" s="25"/>
      <c r="H207" s="110"/>
      <c r="I207" s="110"/>
      <c r="J207" s="246"/>
      <c r="L207" s="110"/>
      <c r="M207" s="110"/>
      <c r="N207" s="110"/>
    </row>
    <row r="208" spans="1:14" x14ac:dyDescent="0.2">
      <c r="A208" s="25"/>
      <c r="B208" s="25"/>
      <c r="C208" s="244"/>
      <c r="D208" s="245"/>
      <c r="E208" s="25"/>
      <c r="F208" s="25"/>
      <c r="G208" s="25"/>
      <c r="H208" s="110"/>
      <c r="I208" s="110"/>
      <c r="J208" s="246"/>
      <c r="L208" s="110"/>
      <c r="M208" s="110"/>
      <c r="N208" s="110"/>
    </row>
    <row r="209" spans="1:14" x14ac:dyDescent="0.2">
      <c r="A209" s="25"/>
      <c r="B209" s="25"/>
      <c r="C209" s="244"/>
      <c r="D209" s="245"/>
      <c r="E209" s="25"/>
      <c r="F209" s="25"/>
      <c r="G209" s="25"/>
      <c r="H209" s="110"/>
      <c r="I209" s="110"/>
      <c r="J209" s="246"/>
      <c r="L209" s="110"/>
      <c r="M209" s="110"/>
      <c r="N209" s="110"/>
    </row>
    <row r="210" spans="1:14" x14ac:dyDescent="0.2">
      <c r="A210" s="25"/>
      <c r="B210" s="25"/>
      <c r="C210" s="244"/>
      <c r="D210" s="245"/>
      <c r="E210" s="25"/>
      <c r="F210" s="25"/>
      <c r="G210" s="25"/>
      <c r="H210" s="110"/>
      <c r="I210" s="110"/>
      <c r="J210" s="246"/>
      <c r="L210" s="110"/>
      <c r="M210" s="110"/>
      <c r="N210" s="110"/>
    </row>
    <row r="211" spans="1:14" x14ac:dyDescent="0.2">
      <c r="A211" s="25"/>
      <c r="B211" s="25"/>
      <c r="C211" s="244"/>
      <c r="D211" s="245"/>
      <c r="E211" s="25"/>
      <c r="F211" s="25"/>
      <c r="G211" s="25"/>
      <c r="H211" s="110"/>
      <c r="I211" s="110"/>
      <c r="J211" s="246"/>
      <c r="L211" s="110"/>
      <c r="M211" s="110"/>
      <c r="N211" s="110"/>
    </row>
    <row r="212" spans="1:14" x14ac:dyDescent="0.2">
      <c r="A212" s="25"/>
      <c r="B212" s="25"/>
      <c r="C212" s="244"/>
      <c r="D212" s="245"/>
      <c r="E212" s="25"/>
      <c r="F212" s="25"/>
      <c r="G212" s="25"/>
      <c r="H212" s="110"/>
      <c r="I212" s="110"/>
      <c r="J212" s="246"/>
      <c r="L212" s="110"/>
      <c r="M212" s="110"/>
      <c r="N212" s="110"/>
    </row>
    <row r="213" spans="1:14" x14ac:dyDescent="0.2">
      <c r="A213" s="25"/>
      <c r="B213" s="25"/>
      <c r="C213" s="244"/>
      <c r="D213" s="245"/>
      <c r="E213" s="25"/>
      <c r="F213" s="25"/>
      <c r="G213" s="25"/>
      <c r="H213" s="110"/>
      <c r="I213" s="110"/>
      <c r="J213" s="246"/>
      <c r="L213" s="110"/>
      <c r="M213" s="110"/>
      <c r="N213" s="110"/>
    </row>
    <row r="214" spans="1:14" x14ac:dyDescent="0.2">
      <c r="A214" s="25"/>
      <c r="B214" s="25"/>
      <c r="C214" s="244"/>
      <c r="D214" s="245"/>
      <c r="E214" s="25"/>
      <c r="F214" s="25"/>
      <c r="G214" s="25"/>
      <c r="H214" s="110"/>
      <c r="I214" s="110"/>
      <c r="J214" s="246"/>
      <c r="L214" s="110"/>
      <c r="M214" s="110"/>
      <c r="N214" s="110"/>
    </row>
    <row r="215" spans="1:14" x14ac:dyDescent="0.2">
      <c r="A215" s="25"/>
      <c r="B215" s="25"/>
      <c r="C215" s="244"/>
      <c r="D215" s="245"/>
      <c r="E215" s="25"/>
      <c r="F215" s="25"/>
      <c r="G215" s="25"/>
      <c r="H215" s="110"/>
      <c r="I215" s="110"/>
      <c r="J215" s="246"/>
      <c r="L215" s="110"/>
      <c r="M215" s="110"/>
      <c r="N215" s="110"/>
    </row>
    <row r="216" spans="1:14" x14ac:dyDescent="0.2">
      <c r="A216" s="25"/>
      <c r="B216" s="25"/>
      <c r="C216" s="244"/>
      <c r="D216" s="245"/>
      <c r="E216" s="25"/>
      <c r="F216" s="25"/>
      <c r="G216" s="25"/>
      <c r="H216" s="110"/>
      <c r="I216" s="110"/>
      <c r="J216" s="246"/>
      <c r="L216" s="110"/>
      <c r="M216" s="110"/>
      <c r="N216" s="110"/>
    </row>
    <row r="217" spans="1:14" x14ac:dyDescent="0.2">
      <c r="A217" s="25"/>
      <c r="B217" s="25"/>
      <c r="C217" s="244"/>
      <c r="D217" s="245"/>
      <c r="E217" s="25"/>
      <c r="F217" s="25"/>
      <c r="G217" s="25"/>
      <c r="H217" s="110"/>
      <c r="I217" s="110"/>
      <c r="J217" s="246"/>
      <c r="L217" s="110"/>
      <c r="M217" s="110"/>
      <c r="N217" s="110"/>
    </row>
    <row r="218" spans="1:14" x14ac:dyDescent="0.2">
      <c r="A218" s="25"/>
      <c r="B218" s="25"/>
      <c r="C218" s="244"/>
      <c r="D218" s="245"/>
      <c r="E218" s="25"/>
      <c r="F218" s="25"/>
      <c r="G218" s="25"/>
      <c r="H218" s="110"/>
      <c r="I218" s="110"/>
      <c r="J218" s="246"/>
      <c r="L218" s="110"/>
      <c r="M218" s="110"/>
      <c r="N218" s="110"/>
    </row>
    <row r="219" spans="1:14" x14ac:dyDescent="0.2">
      <c r="A219" s="25"/>
      <c r="B219" s="25"/>
      <c r="C219" s="244"/>
      <c r="D219" s="245"/>
      <c r="E219" s="25"/>
      <c r="F219" s="25"/>
      <c r="G219" s="25"/>
      <c r="H219" s="110"/>
      <c r="I219" s="110"/>
      <c r="J219" s="246"/>
      <c r="L219" s="110"/>
      <c r="M219" s="110"/>
      <c r="N219" s="110"/>
    </row>
    <row r="220" spans="1:14" x14ac:dyDescent="0.2">
      <c r="A220" s="25"/>
      <c r="B220" s="25"/>
      <c r="C220" s="244"/>
      <c r="D220" s="245"/>
      <c r="E220" s="25"/>
      <c r="F220" s="25"/>
      <c r="G220" s="25"/>
      <c r="H220" s="110"/>
      <c r="I220" s="110"/>
      <c r="J220" s="246"/>
      <c r="L220" s="110"/>
      <c r="M220" s="110"/>
      <c r="N220" s="110"/>
    </row>
    <row r="221" spans="1:14" x14ac:dyDescent="0.2">
      <c r="A221" s="25"/>
      <c r="B221" s="25"/>
      <c r="C221" s="244"/>
      <c r="D221" s="245"/>
      <c r="E221" s="25"/>
      <c r="F221" s="25"/>
      <c r="G221" s="25"/>
      <c r="H221" s="110"/>
      <c r="I221" s="110"/>
      <c r="J221" s="246"/>
      <c r="L221" s="110"/>
      <c r="M221" s="110"/>
      <c r="N221" s="110"/>
    </row>
    <row r="222" spans="1:14" x14ac:dyDescent="0.2">
      <c r="A222" s="25"/>
      <c r="B222" s="25"/>
      <c r="C222" s="244"/>
      <c r="D222" s="245"/>
      <c r="E222" s="25"/>
      <c r="F222" s="25"/>
      <c r="G222" s="25"/>
      <c r="H222" s="110"/>
      <c r="I222" s="110"/>
      <c r="J222" s="246"/>
      <c r="L222" s="110"/>
      <c r="M222" s="110"/>
      <c r="N222" s="110"/>
    </row>
    <row r="223" spans="1:14" x14ac:dyDescent="0.2">
      <c r="A223" s="25"/>
      <c r="B223" s="25"/>
      <c r="C223" s="244"/>
      <c r="D223" s="245"/>
      <c r="E223" s="25"/>
      <c r="F223" s="25"/>
      <c r="G223" s="25"/>
      <c r="H223" s="110"/>
      <c r="I223" s="110"/>
      <c r="J223" s="246"/>
      <c r="L223" s="110"/>
      <c r="M223" s="110"/>
      <c r="N223" s="110"/>
    </row>
    <row r="224" spans="1:14" x14ac:dyDescent="0.2">
      <c r="A224" s="25"/>
      <c r="B224" s="25"/>
      <c r="C224" s="244"/>
      <c r="D224" s="245"/>
      <c r="E224" s="25"/>
      <c r="F224" s="25"/>
      <c r="G224" s="25"/>
      <c r="H224" s="110"/>
      <c r="I224" s="110"/>
      <c r="J224" s="246"/>
      <c r="L224" s="110"/>
      <c r="M224" s="110"/>
      <c r="N224" s="110"/>
    </row>
    <row r="225" spans="1:14" x14ac:dyDescent="0.2">
      <c r="A225" s="25"/>
      <c r="B225" s="25"/>
      <c r="C225" s="244"/>
      <c r="D225" s="245"/>
      <c r="E225" s="25"/>
      <c r="F225" s="25"/>
      <c r="G225" s="25"/>
      <c r="H225" s="110"/>
      <c r="I225" s="110"/>
      <c r="J225" s="246"/>
      <c r="L225" s="110"/>
      <c r="M225" s="110"/>
      <c r="N225" s="110"/>
    </row>
    <row r="226" spans="1:14" x14ac:dyDescent="0.2">
      <c r="A226" s="25"/>
      <c r="B226" s="25"/>
      <c r="C226" s="244"/>
      <c r="D226" s="245"/>
      <c r="E226" s="25"/>
      <c r="F226" s="25"/>
      <c r="G226" s="25"/>
      <c r="H226" s="110"/>
      <c r="I226" s="110"/>
      <c r="J226" s="246"/>
      <c r="L226" s="110"/>
      <c r="M226" s="110"/>
      <c r="N226" s="110"/>
    </row>
    <row r="227" spans="1:14" x14ac:dyDescent="0.2">
      <c r="A227" s="25"/>
      <c r="B227" s="25"/>
      <c r="C227" s="244"/>
      <c r="D227" s="245"/>
      <c r="E227" s="25"/>
      <c r="F227" s="25"/>
      <c r="G227" s="25"/>
      <c r="H227" s="110"/>
      <c r="I227" s="110"/>
      <c r="J227" s="246"/>
      <c r="L227" s="110"/>
      <c r="M227" s="110"/>
      <c r="N227" s="110"/>
    </row>
    <row r="228" spans="1:14" x14ac:dyDescent="0.2">
      <c r="A228" s="25"/>
      <c r="B228" s="25"/>
      <c r="C228" s="244"/>
      <c r="D228" s="245"/>
      <c r="E228" s="25"/>
      <c r="F228" s="25"/>
      <c r="G228" s="25"/>
      <c r="H228" s="110"/>
      <c r="I228" s="110"/>
      <c r="J228" s="246"/>
      <c r="L228" s="110"/>
      <c r="M228" s="110"/>
      <c r="N228" s="110"/>
    </row>
    <row r="229" spans="1:14" x14ac:dyDescent="0.2">
      <c r="A229" s="25"/>
      <c r="B229" s="25"/>
      <c r="C229" s="244"/>
      <c r="D229" s="245"/>
      <c r="E229" s="25"/>
      <c r="F229" s="25"/>
      <c r="G229" s="25"/>
      <c r="H229" s="110"/>
      <c r="I229" s="110"/>
      <c r="J229" s="246"/>
      <c r="L229" s="110"/>
      <c r="M229" s="110"/>
      <c r="N229" s="110"/>
    </row>
    <row r="230" spans="1:14" x14ac:dyDescent="0.2">
      <c r="A230" s="25"/>
      <c r="B230" s="25"/>
      <c r="C230" s="244"/>
      <c r="D230" s="245"/>
      <c r="E230" s="25"/>
      <c r="F230" s="25"/>
      <c r="G230" s="25"/>
      <c r="H230" s="110"/>
      <c r="I230" s="110"/>
      <c r="J230" s="246"/>
      <c r="L230" s="110"/>
      <c r="M230" s="110"/>
      <c r="N230" s="110"/>
    </row>
    <row r="231" spans="1:14" x14ac:dyDescent="0.2">
      <c r="A231" s="25"/>
      <c r="B231" s="25"/>
      <c r="C231" s="244"/>
      <c r="D231" s="245"/>
      <c r="E231" s="25"/>
      <c r="F231" s="25"/>
      <c r="G231" s="25"/>
      <c r="H231" s="110"/>
      <c r="I231" s="110"/>
      <c r="J231" s="246"/>
      <c r="L231" s="110"/>
      <c r="M231" s="110"/>
      <c r="N231" s="110"/>
    </row>
    <row r="232" spans="1:14" x14ac:dyDescent="0.2">
      <c r="A232" s="25"/>
      <c r="B232" s="25"/>
      <c r="C232" s="244"/>
      <c r="D232" s="245"/>
      <c r="E232" s="25"/>
      <c r="F232" s="25"/>
      <c r="G232" s="25"/>
      <c r="H232" s="110"/>
      <c r="I232" s="110"/>
      <c r="J232" s="246"/>
      <c r="L232" s="110"/>
      <c r="M232" s="110"/>
      <c r="N232" s="110"/>
    </row>
    <row r="233" spans="1:14" x14ac:dyDescent="0.2">
      <c r="A233" s="25"/>
      <c r="B233" s="25"/>
      <c r="C233" s="244"/>
      <c r="D233" s="245"/>
      <c r="E233" s="25"/>
      <c r="F233" s="25"/>
      <c r="G233" s="25"/>
      <c r="H233" s="110"/>
      <c r="I233" s="110"/>
      <c r="J233" s="246"/>
      <c r="L233" s="110"/>
      <c r="M233" s="110"/>
      <c r="N233" s="110"/>
    </row>
    <row r="234" spans="1:14" x14ac:dyDescent="0.2">
      <c r="A234" s="25"/>
      <c r="B234" s="25"/>
      <c r="C234" s="244"/>
      <c r="D234" s="245"/>
      <c r="E234" s="25"/>
      <c r="F234" s="25"/>
      <c r="G234" s="25"/>
      <c r="H234" s="110"/>
      <c r="I234" s="110"/>
      <c r="J234" s="246"/>
      <c r="L234" s="110"/>
      <c r="M234" s="110"/>
      <c r="N234" s="110"/>
    </row>
    <row r="235" spans="1:14" x14ac:dyDescent="0.2">
      <c r="A235" s="25"/>
      <c r="B235" s="25"/>
      <c r="C235" s="244"/>
      <c r="D235" s="245"/>
      <c r="E235" s="25"/>
      <c r="F235" s="25"/>
      <c r="G235" s="25"/>
      <c r="H235" s="110"/>
      <c r="I235" s="110"/>
      <c r="J235" s="246"/>
      <c r="L235" s="110"/>
      <c r="M235" s="110"/>
      <c r="N235" s="110"/>
    </row>
    <row r="236" spans="1:14" x14ac:dyDescent="0.2">
      <c r="A236" s="25"/>
      <c r="B236" s="25"/>
      <c r="C236" s="244"/>
      <c r="D236" s="245"/>
      <c r="E236" s="25"/>
      <c r="F236" s="25"/>
      <c r="G236" s="25"/>
      <c r="H236" s="110"/>
      <c r="I236" s="110"/>
      <c r="J236" s="246"/>
      <c r="L236" s="110"/>
      <c r="M236" s="110"/>
      <c r="N236" s="110"/>
    </row>
    <row r="237" spans="1:14" x14ac:dyDescent="0.2">
      <c r="A237" s="25"/>
      <c r="B237" s="25"/>
      <c r="C237" s="244"/>
      <c r="D237" s="245"/>
      <c r="E237" s="25"/>
      <c r="F237" s="25"/>
      <c r="G237" s="25"/>
      <c r="H237" s="110"/>
      <c r="I237" s="110"/>
      <c r="J237" s="246"/>
      <c r="L237" s="110"/>
      <c r="M237" s="110"/>
      <c r="N237" s="110"/>
    </row>
  </sheetData>
  <mergeCells count="46">
    <mergeCell ref="A34:A37"/>
    <mergeCell ref="B34:B37"/>
    <mergeCell ref="A14:A17"/>
    <mergeCell ref="B14:B17"/>
    <mergeCell ref="A30:A33"/>
    <mergeCell ref="B30:B33"/>
    <mergeCell ref="A5:N5"/>
    <mergeCell ref="A7:A8"/>
    <mergeCell ref="B7:B8"/>
    <mergeCell ref="C7:C8"/>
    <mergeCell ref="D7:G7"/>
    <mergeCell ref="H7:N7"/>
    <mergeCell ref="A42:A45"/>
    <mergeCell ref="B42:B45"/>
    <mergeCell ref="A38:A41"/>
    <mergeCell ref="B38:B41"/>
    <mergeCell ref="A60:A63"/>
    <mergeCell ref="B60:B63"/>
    <mergeCell ref="A50:A53"/>
    <mergeCell ref="B50:B53"/>
    <mergeCell ref="A46:A49"/>
    <mergeCell ref="B46:B49"/>
    <mergeCell ref="A54:A59"/>
    <mergeCell ref="B54:B59"/>
    <mergeCell ref="A10:A13"/>
    <mergeCell ref="B10:B13"/>
    <mergeCell ref="A26:A29"/>
    <mergeCell ref="B26:B29"/>
    <mergeCell ref="A22:A25"/>
    <mergeCell ref="B22:B25"/>
    <mergeCell ref="A18:A21"/>
    <mergeCell ref="B18:B21"/>
    <mergeCell ref="A84:A87"/>
    <mergeCell ref="B84:B87"/>
    <mergeCell ref="A88:A91"/>
    <mergeCell ref="B88:B91"/>
    <mergeCell ref="A80:A83"/>
    <mergeCell ref="B80:B83"/>
    <mergeCell ref="A64:A67"/>
    <mergeCell ref="B64:B67"/>
    <mergeCell ref="A76:A79"/>
    <mergeCell ref="B76:B79"/>
    <mergeCell ref="A72:A75"/>
    <mergeCell ref="B72:B75"/>
    <mergeCell ref="A68:A71"/>
    <mergeCell ref="B68:B71"/>
  </mergeCells>
  <pageMargins left="0.70866141732283472" right="0.51181102362204722" top="0.35433070866141736" bottom="0.35433070866141736" header="0.31496062992125984" footer="0.31496062992125984"/>
  <pageSetup paperSize="9" scale="9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9"/>
  <sheetViews>
    <sheetView zoomScale="90" zoomScaleNormal="90" workbookViewId="0">
      <selection activeCell="E23" sqref="E23"/>
    </sheetView>
  </sheetViews>
  <sheetFormatPr defaultRowHeight="15" x14ac:dyDescent="0.25"/>
  <cols>
    <col min="1" max="1" width="6.28515625" customWidth="1"/>
    <col min="2" max="2" width="27.140625" customWidth="1"/>
    <col min="3" max="3" width="27.42578125" customWidth="1"/>
    <col min="4" max="4" width="18.42578125" customWidth="1"/>
    <col min="5" max="5" width="18.28515625" customWidth="1"/>
  </cols>
  <sheetData>
    <row r="2" spans="1:8" x14ac:dyDescent="0.25">
      <c r="H2" s="18" t="s">
        <v>361</v>
      </c>
    </row>
    <row r="4" spans="1:8" ht="44.25" customHeight="1" x14ac:dyDescent="0.25">
      <c r="A4" s="462" t="s">
        <v>362</v>
      </c>
      <c r="B4" s="462"/>
      <c r="C4" s="462"/>
      <c r="D4" s="462"/>
      <c r="E4" s="462"/>
      <c r="F4" s="462"/>
      <c r="G4" s="462"/>
      <c r="H4" s="462"/>
    </row>
    <row r="5" spans="1:8" ht="39" customHeight="1" x14ac:dyDescent="0.25">
      <c r="A5" s="466" t="s">
        <v>363</v>
      </c>
      <c r="B5" s="466" t="s">
        <v>364</v>
      </c>
      <c r="C5" s="466" t="s">
        <v>365</v>
      </c>
      <c r="D5" s="466" t="s">
        <v>366</v>
      </c>
      <c r="E5" s="463" t="s">
        <v>369</v>
      </c>
      <c r="F5" s="464"/>
      <c r="G5" s="464"/>
      <c r="H5" s="465"/>
    </row>
    <row r="6" spans="1:8" x14ac:dyDescent="0.25">
      <c r="A6" s="468"/>
      <c r="B6" s="468"/>
      <c r="C6" s="468"/>
      <c r="D6" s="468"/>
      <c r="E6" s="466" t="s">
        <v>367</v>
      </c>
      <c r="F6" s="463" t="s">
        <v>368</v>
      </c>
      <c r="G6" s="464"/>
      <c r="H6" s="465"/>
    </row>
    <row r="7" spans="1:8" ht="26.25" customHeight="1" x14ac:dyDescent="0.25">
      <c r="A7" s="467"/>
      <c r="B7" s="467"/>
      <c r="C7" s="467"/>
      <c r="D7" s="467"/>
      <c r="E7" s="467"/>
      <c r="F7" s="204">
        <v>2022</v>
      </c>
      <c r="G7" s="204">
        <v>2023</v>
      </c>
      <c r="H7" s="204">
        <v>2024</v>
      </c>
    </row>
    <row r="8" spans="1:8" x14ac:dyDescent="0.25">
      <c r="A8" s="204">
        <v>1</v>
      </c>
      <c r="B8" s="204">
        <v>2</v>
      </c>
      <c r="C8" s="204">
        <v>3</v>
      </c>
      <c r="D8" s="204">
        <v>4</v>
      </c>
      <c r="E8" s="204">
        <v>5</v>
      </c>
      <c r="F8" s="204">
        <v>6</v>
      </c>
      <c r="G8" s="204">
        <v>7</v>
      </c>
      <c r="H8" s="204">
        <v>8</v>
      </c>
    </row>
    <row r="9" spans="1:8" s="2" customFormat="1" x14ac:dyDescent="0.25">
      <c r="A9" s="55">
        <v>1</v>
      </c>
      <c r="B9" s="215" t="s">
        <v>214</v>
      </c>
      <c r="C9" s="215" t="s">
        <v>214</v>
      </c>
      <c r="D9" s="215" t="s">
        <v>214</v>
      </c>
      <c r="E9" s="215" t="s">
        <v>214</v>
      </c>
      <c r="F9" s="215" t="s">
        <v>214</v>
      </c>
      <c r="G9" s="215" t="s">
        <v>214</v>
      </c>
      <c r="H9" s="215" t="s">
        <v>214</v>
      </c>
    </row>
  </sheetData>
  <mergeCells count="8">
    <mergeCell ref="A4:H4"/>
    <mergeCell ref="F6:H6"/>
    <mergeCell ref="E6:E7"/>
    <mergeCell ref="E5:H5"/>
    <mergeCell ref="D5:D7"/>
    <mergeCell ref="C5:C7"/>
    <mergeCell ref="B5:B7"/>
    <mergeCell ref="A5:A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6</vt:i4>
      </vt:variant>
    </vt:vector>
  </HeadingPairs>
  <TitlesOfParts>
    <vt:vector size="16" baseType="lpstr">
      <vt:lpstr>Титул</vt:lpstr>
      <vt:lpstr>Паспорт МП</vt:lpstr>
      <vt:lpstr>Паспорт ПП1</vt:lpstr>
      <vt:lpstr>Паспорт ПП2</vt:lpstr>
      <vt:lpstr>таблица 1</vt:lpstr>
      <vt:lpstr>таблица 2</vt:lpstr>
      <vt:lpstr>таблица 3</vt:lpstr>
      <vt:lpstr>таблица 4 </vt:lpstr>
      <vt:lpstr>Таблица 5</vt:lpstr>
      <vt:lpstr>Комплексный план 2023</vt:lpstr>
      <vt:lpstr>'Комплексный план 2023'!Заголовки_для_печати</vt:lpstr>
      <vt:lpstr>'таблица 1'!Заголовки_для_печати</vt:lpstr>
      <vt:lpstr>'таблица 2'!Заголовки_для_печати</vt:lpstr>
      <vt:lpstr>'таблица 3'!Заголовки_для_печати</vt:lpstr>
      <vt:lpstr>'таблица 4 '!Заголовки_для_печати</vt:lpstr>
      <vt:lpstr>'таблица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Кравчун Людмила Владимировна</dc:creator>
  <cp:lastModifiedBy>user</cp:lastModifiedBy>
  <cp:lastPrinted>2024-01-23T07:00:30Z</cp:lastPrinted>
  <dcterms:created xsi:type="dcterms:W3CDTF">2013-09-11T05:31:53Z</dcterms:created>
  <dcterms:modified xsi:type="dcterms:W3CDTF">2024-01-23T07:01:51Z</dcterms:modified>
</cp:coreProperties>
</file>