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Мои Документы\МУНПРОГРАММЫ\2022 год\ОТЧЕТЫ на сайт\"/>
    </mc:Choice>
  </mc:AlternateContent>
  <bookViews>
    <workbookView xWindow="0" yWindow="0" windowWidth="28800" windowHeight="11685" tabRatio="805" activeTab="4"/>
  </bookViews>
  <sheets>
    <sheet name="т.6 Индикаторы" sheetId="4" r:id="rId1"/>
    <sheet name="т.7" sheetId="28" r:id="rId2"/>
    <sheet name="т.8" sheetId="27" r:id="rId3"/>
    <sheet name="т.9" sheetId="26" r:id="rId4"/>
    <sheet name="Аналитическая" sheetId="31" r:id="rId5"/>
  </sheets>
  <externalReferences>
    <externalReference r:id="rId6"/>
  </externalReferences>
  <definedNames>
    <definedName name="_xlnm._FilterDatabase" localSheetId="0" hidden="1">'т.6 Индикаторы'!$A$6:$H$175</definedName>
    <definedName name="_xlnm._FilterDatabase" localSheetId="1" hidden="1">т.7!$B$7:$AK$64</definedName>
    <definedName name="_xlnm._FilterDatabase" localSheetId="2" hidden="1">т.8!$A$5:$F$209</definedName>
    <definedName name="_xlnm.Print_Titles" localSheetId="0">'т.6 Индикаторы'!$4:$6</definedName>
    <definedName name="_xlnm.Print_Titles" localSheetId="1">т.7!$5:$7</definedName>
    <definedName name="_xlnm.Print_Titles" localSheetId="2">т.8!$4:$5</definedName>
    <definedName name="_xlnm.Print_Titles" localSheetId="3">т.9!$4:$7</definedName>
    <definedName name="кп" localSheetId="4">#REF!</definedName>
    <definedName name="кп" localSheetId="1">#REF!</definedName>
    <definedName name="кп">#REF!</definedName>
    <definedName name="_xlnm.Print_Area" localSheetId="0">'т.6 Индикаторы'!$A$1:$H$224</definedName>
    <definedName name="_xlnm.Print_Area" localSheetId="1">т.7!$A$1:$J$87</definedName>
    <definedName name="_xlnm.Print_Area" localSheetId="2">т.8!$A$1:$F$209</definedName>
    <definedName name="округлить" localSheetId="4">#REF!</definedName>
    <definedName name="округлить" localSheetId="1">#REF!</definedName>
    <definedName name="округлить">#REF!</definedName>
  </definedNames>
  <calcPr calcId="152511"/>
</workbook>
</file>

<file path=xl/calcChain.xml><?xml version="1.0" encoding="utf-8"?>
<calcChain xmlns="http://schemas.openxmlformats.org/spreadsheetml/2006/main">
  <c r="F139" i="27" l="1"/>
  <c r="F140" i="27" l="1"/>
  <c r="F117" i="27"/>
  <c r="F116" i="27"/>
  <c r="F115" i="27"/>
  <c r="D206" i="27" l="1"/>
  <c r="D202" i="27"/>
  <c r="D198" i="27"/>
  <c r="D194" i="27"/>
  <c r="D190" i="27"/>
  <c r="D186" i="27"/>
  <c r="D185" i="27"/>
  <c r="D184" i="27"/>
  <c r="D183" i="27"/>
  <c r="D178" i="27"/>
  <c r="D174" i="27"/>
  <c r="D170" i="27"/>
  <c r="D166" i="27"/>
  <c r="D160" i="27"/>
  <c r="D162" i="27"/>
  <c r="D161" i="27"/>
  <c r="D159" i="27"/>
  <c r="D154" i="27"/>
  <c r="D150" i="27"/>
  <c r="D146" i="27"/>
  <c r="D142" i="27"/>
  <c r="D138" i="27"/>
  <c r="D137" i="27"/>
  <c r="D136" i="27"/>
  <c r="D135" i="27"/>
  <c r="D126" i="27"/>
  <c r="D122" i="27"/>
  <c r="D118" i="27"/>
  <c r="D117" i="27"/>
  <c r="D116" i="27"/>
  <c r="D115" i="27"/>
  <c r="D110" i="27"/>
  <c r="D106" i="27"/>
  <c r="D102" i="27"/>
  <c r="D98" i="27"/>
  <c r="D97" i="27"/>
  <c r="D96" i="27"/>
  <c r="D95" i="27"/>
  <c r="D86" i="27"/>
  <c r="D82" i="27"/>
  <c r="D78" i="27"/>
  <c r="D77" i="27"/>
  <c r="D73" i="27" s="1"/>
  <c r="D76" i="27"/>
  <c r="D72" i="27" s="1"/>
  <c r="D75" i="27"/>
  <c r="D71" i="27" s="1"/>
  <c r="D66" i="27"/>
  <c r="D62" i="27"/>
  <c r="D58" i="27"/>
  <c r="D54" i="27"/>
  <c r="D50" i="27"/>
  <c r="D46" i="27"/>
  <c r="D45" i="27"/>
  <c r="D13" i="27" s="1"/>
  <c r="D44" i="27"/>
  <c r="D12" i="27" s="1"/>
  <c r="D43" i="27"/>
  <c r="D11" i="27" s="1"/>
  <c r="D38" i="27"/>
  <c r="D34" i="27"/>
  <c r="D30" i="27"/>
  <c r="D26" i="27"/>
  <c r="D22" i="27"/>
  <c r="D18" i="27"/>
  <c r="D14" i="27"/>
  <c r="F206" i="27"/>
  <c r="E206" i="27"/>
  <c r="F202" i="27"/>
  <c r="E202" i="27"/>
  <c r="F198" i="27"/>
  <c r="E198" i="27"/>
  <c r="F194" i="27"/>
  <c r="E194" i="27"/>
  <c r="F190" i="27"/>
  <c r="E190" i="27"/>
  <c r="F186" i="27"/>
  <c r="E186" i="27"/>
  <c r="F185" i="27"/>
  <c r="E185" i="27"/>
  <c r="F184" i="27"/>
  <c r="E184" i="27"/>
  <c r="F183" i="27"/>
  <c r="E183" i="27"/>
  <c r="F178" i="27"/>
  <c r="E178" i="27"/>
  <c r="F174" i="27"/>
  <c r="E174" i="27"/>
  <c r="F170" i="27"/>
  <c r="E170" i="27"/>
  <c r="F166" i="27"/>
  <c r="E166" i="27"/>
  <c r="E164" i="27"/>
  <c r="F162" i="27"/>
  <c r="E162" i="27"/>
  <c r="F161" i="27"/>
  <c r="E161" i="27"/>
  <c r="F160" i="27"/>
  <c r="F159" i="27"/>
  <c r="E159" i="27"/>
  <c r="F154" i="27"/>
  <c r="E154" i="27"/>
  <c r="F150" i="27"/>
  <c r="E150" i="27"/>
  <c r="F146" i="27"/>
  <c r="E146" i="27"/>
  <c r="F142" i="27"/>
  <c r="E142" i="27"/>
  <c r="F138" i="27"/>
  <c r="E138" i="27"/>
  <c r="F137" i="27"/>
  <c r="E137" i="27"/>
  <c r="F136" i="27"/>
  <c r="E136" i="27"/>
  <c r="F135" i="27"/>
  <c r="F134" i="27" s="1"/>
  <c r="E135" i="27"/>
  <c r="F126" i="27"/>
  <c r="E126" i="27"/>
  <c r="F122" i="27"/>
  <c r="E122" i="27"/>
  <c r="F118" i="27"/>
  <c r="E118" i="27"/>
  <c r="E117" i="27"/>
  <c r="E116" i="27"/>
  <c r="F114" i="27"/>
  <c r="E115" i="27"/>
  <c r="F110" i="27"/>
  <c r="E110" i="27"/>
  <c r="F106" i="27"/>
  <c r="E106" i="27"/>
  <c r="F102" i="27"/>
  <c r="E102" i="27"/>
  <c r="F96" i="27"/>
  <c r="F98" i="27"/>
  <c r="E98" i="27"/>
  <c r="F97" i="27"/>
  <c r="E97" i="27"/>
  <c r="E96" i="27"/>
  <c r="E95" i="27"/>
  <c r="F86" i="27"/>
  <c r="E86" i="27"/>
  <c r="F82" i="27"/>
  <c r="E82" i="27"/>
  <c r="F78" i="27"/>
  <c r="E78" i="27"/>
  <c r="F77" i="27"/>
  <c r="F73" i="27" s="1"/>
  <c r="E77" i="27"/>
  <c r="F76" i="27"/>
  <c r="E76" i="27"/>
  <c r="F75" i="27"/>
  <c r="E75" i="27"/>
  <c r="F66" i="27"/>
  <c r="E66" i="27"/>
  <c r="F62" i="27"/>
  <c r="E62" i="27"/>
  <c r="F58" i="27"/>
  <c r="E58" i="27"/>
  <c r="F54" i="27"/>
  <c r="E54" i="27"/>
  <c r="F50" i="27"/>
  <c r="E50" i="27"/>
  <c r="F46" i="27"/>
  <c r="E46" i="27"/>
  <c r="F45" i="27"/>
  <c r="E45" i="27"/>
  <c r="F44" i="27"/>
  <c r="E44" i="27"/>
  <c r="F43" i="27"/>
  <c r="F42" i="27" s="1"/>
  <c r="E43" i="27"/>
  <c r="F38" i="27"/>
  <c r="E38" i="27"/>
  <c r="F34" i="27"/>
  <c r="E34" i="27"/>
  <c r="F30" i="27"/>
  <c r="E30" i="27"/>
  <c r="F26" i="27"/>
  <c r="E26" i="27"/>
  <c r="F22" i="27"/>
  <c r="E22" i="27"/>
  <c r="F18" i="27"/>
  <c r="E18" i="27"/>
  <c r="F14" i="27"/>
  <c r="E14" i="27"/>
  <c r="F13" i="27"/>
  <c r="E13" i="27"/>
  <c r="F74" i="27" l="1"/>
  <c r="E160" i="27"/>
  <c r="E42" i="27"/>
  <c r="E12" i="27"/>
  <c r="E73" i="27"/>
  <c r="E72" i="27"/>
  <c r="E131" i="27"/>
  <c r="E182" i="27"/>
  <c r="D91" i="27"/>
  <c r="D158" i="27"/>
  <c r="E133" i="27"/>
  <c r="E114" i="27"/>
  <c r="E74" i="27"/>
  <c r="D10" i="27"/>
  <c r="D92" i="27"/>
  <c r="D134" i="27"/>
  <c r="D182" i="27"/>
  <c r="E71" i="27"/>
  <c r="E158" i="27"/>
  <c r="D70" i="27"/>
  <c r="F12" i="27"/>
  <c r="F71" i="27"/>
  <c r="D93" i="27"/>
  <c r="D133" i="27"/>
  <c r="F72" i="27"/>
  <c r="D74" i="27"/>
  <c r="D114" i="27"/>
  <c r="D42" i="27"/>
  <c r="D132" i="27"/>
  <c r="E11" i="27"/>
  <c r="D94" i="27"/>
  <c r="F133" i="27"/>
  <c r="F11" i="27"/>
  <c r="D131" i="27"/>
  <c r="E92" i="27"/>
  <c r="E94" i="27"/>
  <c r="F132" i="27"/>
  <c r="E91" i="27"/>
  <c r="E93" i="27"/>
  <c r="F92" i="27"/>
  <c r="F93" i="27"/>
  <c r="F95" i="27"/>
  <c r="F131" i="27"/>
  <c r="F158" i="27"/>
  <c r="F182" i="27"/>
  <c r="E134" i="27"/>
  <c r="D8" i="27" l="1"/>
  <c r="E132" i="27"/>
  <c r="E70" i="27"/>
  <c r="E9" i="27"/>
  <c r="E130" i="27"/>
  <c r="D90" i="27"/>
  <c r="E90" i="27"/>
  <c r="F130" i="27"/>
  <c r="F70" i="27"/>
  <c r="D130" i="27"/>
  <c r="D9" i="27"/>
  <c r="E7" i="27"/>
  <c r="E10" i="27"/>
  <c r="D7" i="27"/>
  <c r="F9" i="27"/>
  <c r="F10" i="27"/>
  <c r="F8" i="27"/>
  <c r="F94" i="27"/>
  <c r="F91" i="27"/>
  <c r="E8" i="27" l="1"/>
  <c r="E6" i="27"/>
  <c r="D6" i="27"/>
  <c r="F90" i="27"/>
  <c r="F7" i="27"/>
  <c r="F6" i="27" l="1"/>
</calcChain>
</file>

<file path=xl/sharedStrings.xml><?xml version="1.0" encoding="utf-8"?>
<sst xmlns="http://schemas.openxmlformats.org/spreadsheetml/2006/main" count="1035" uniqueCount="514">
  <si>
    <t>№ п/п</t>
  </si>
  <si>
    <t>Данные для расчёта</t>
  </si>
  <si>
    <t>Ед. измерения</t>
  </si>
  <si>
    <t>Источник финансирования</t>
  </si>
  <si>
    <t>Муниципальная программа</t>
  </si>
  <si>
    <t>Подпрограмма 1</t>
  </si>
  <si>
    <t>Подпрограмма 2</t>
  </si>
  <si>
    <t>Х</t>
  </si>
  <si>
    <t>%</t>
  </si>
  <si>
    <t>ед.</t>
  </si>
  <si>
    <t>Строительство и реконструкция образовательных организаций</t>
  </si>
  <si>
    <t>Подпрограмма 3</t>
  </si>
  <si>
    <t>Подпрограмма 4</t>
  </si>
  <si>
    <t>Функционирование аппарата Управления образования администрации МО ГО «Усинск»</t>
  </si>
  <si>
    <t>Обеспечение деятельности  Управления образования</t>
  </si>
  <si>
    <t>количество детей в возрасте 1-6 лет, проживающих на территории МО ГО "Усинск" (данные Комистата)</t>
  </si>
  <si>
    <t>численности детей 1-6 лет, которым предоставлена возможность получать услуги дошкольного образования (данные отчета 85-К раздел 2.2 строка 01 сумма граф 5-11)</t>
  </si>
  <si>
    <t xml:space="preserve">   Статус    </t>
  </si>
  <si>
    <t xml:space="preserve">Основное      
мероприятие   1.1
</t>
  </si>
  <si>
    <t xml:space="preserve">Основное    мероприятие   1.3                    </t>
  </si>
  <si>
    <t>Создание условий для выявления и поддержки одаренных детей</t>
  </si>
  <si>
    <t>Создание условий для модернизации инфраструктуры образовательных организаций</t>
  </si>
  <si>
    <t>Проведение текущего ремонта в образовательных организациях и обустройство прилегающих территорий</t>
  </si>
  <si>
    <t>Обеспечение  доступа к сети интернет образовательных организаций</t>
  </si>
  <si>
    <t>Основное мероприятие 3.1</t>
  </si>
  <si>
    <t>Мероприятие 3.1.1</t>
  </si>
  <si>
    <t>Мероприятие 3.1.2</t>
  </si>
  <si>
    <t>Мероприятие 3.1.3</t>
  </si>
  <si>
    <t>Мероприятие 3.1.4</t>
  </si>
  <si>
    <t>Обеспечение деятельности МБУ «Молодежный центр»</t>
  </si>
  <si>
    <t>Основное мероприятие 3.2</t>
  </si>
  <si>
    <t>Мероприятие 3.2.1</t>
  </si>
  <si>
    <t>Мероприятие 3.2.2</t>
  </si>
  <si>
    <t>Мероприятие 3.2.3</t>
  </si>
  <si>
    <t>Основное мероприятие 4.1</t>
  </si>
  <si>
    <t>Обеспечение присмотра и ухода за детьми, включая организацию их питания и режима дня</t>
  </si>
  <si>
    <t>Основное мероприятие 4.4</t>
  </si>
  <si>
    <t>Основное мероприятие 4.6</t>
  </si>
  <si>
    <t>Основное мероприятие 4.7</t>
  </si>
  <si>
    <t>Основное мероприятие 4.8</t>
  </si>
  <si>
    <t>Основное мероприятие 4.9</t>
  </si>
  <si>
    <t>Основное    мероприятие  2.1</t>
  </si>
  <si>
    <t>Мероприятие 2.1.1</t>
  </si>
  <si>
    <t>Основное мероприятие 4.2</t>
  </si>
  <si>
    <t>Основное мероприятие 4.3</t>
  </si>
  <si>
    <t xml:space="preserve">отчетный год
</t>
  </si>
  <si>
    <t>Мероприятие 4.1.1</t>
  </si>
  <si>
    <t>Обеспечение присмотра и ухода за детьми</t>
  </si>
  <si>
    <t>Мероприятие 4.1.2</t>
  </si>
  <si>
    <t>Обеспечение осуществления общего образования</t>
  </si>
  <si>
    <t xml:space="preserve">Организация питания обучающихся льготной категории и воспитанников пришкольных интернатов </t>
  </si>
  <si>
    <t>Основное мероприятие 4.1 Обеспечение присмотра и ухода за детьми, включая организацию их питания и режима дня</t>
  </si>
  <si>
    <t>руб.</t>
  </si>
  <si>
    <t>чел.</t>
  </si>
  <si>
    <t>Средняя численность работников списочного состава (без внешних совместителей)</t>
  </si>
  <si>
    <t>тыс.руб.</t>
  </si>
  <si>
    <t xml:space="preserve">Фонд начисленной заработной платы педагогических работников образовательных организаций, реализующих программы дополнительного образования детей </t>
  </si>
  <si>
    <t>Обеспечение персонифицированного финансирования дополнительного образования детей</t>
  </si>
  <si>
    <t xml:space="preserve">Отдых детей и трудоустройство подростков </t>
  </si>
  <si>
    <t>Доля детей в возрасте от 5 до 18 лет, использующих сертификаты дополнительного образования в статусе сертификатов персонифицированного финансирования</t>
  </si>
  <si>
    <t>не менее 5</t>
  </si>
  <si>
    <t>Основное мероприятие 4.10</t>
  </si>
  <si>
    <t>Мероприятия, связанные с повышением оплаты труда отдельных категорий работников в сфере образования</t>
  </si>
  <si>
    <t>Муниципальная программа «Развитие образования»</t>
  </si>
  <si>
    <t>Организация отдыха детей</t>
  </si>
  <si>
    <t>Организация отдыха детей в загородных лагерях за пределами МО ГО "Усинск"</t>
  </si>
  <si>
    <t>Организация отдыха детей на территории МО ГО "Усинск"</t>
  </si>
  <si>
    <t>Дети и молодёжь</t>
  </si>
  <si>
    <t>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t>
  </si>
  <si>
    <t xml:space="preserve">Развитие дошкольного, общего и дополнительного образования детей </t>
  </si>
  <si>
    <t>Наименование целевого показателя (индикатора)</t>
  </si>
  <si>
    <t>Значения целевых показателей (индикаторов) муниципальной программы, подпрограммы муниципальной программы</t>
  </si>
  <si>
    <t>Обоснование отклонений значений целевого показателя (индикатора) на конец отчетного года (при наличии)</t>
  </si>
  <si>
    <t xml:space="preserve">Фактическое значение года, предшествующего отчетному
</t>
  </si>
  <si>
    <t>Количество услуг психолого-педагогической, методической и консультативной помощи родителям (законным представителям) детей, в том числе с привлечением некоммерческих организаций</t>
  </si>
  <si>
    <t xml:space="preserve">ед. </t>
  </si>
  <si>
    <t>Уровень удовлетворенности населения качеством дошкольного образования от общего числа опрошенных родителей, дети которых посещают детские дошкольные организации</t>
  </si>
  <si>
    <t xml:space="preserve">Уровень удовлетворенности населения качеством
дополнительного образования от общего числа опрошенных  родителей, дети которых посещают объединения дополнительного образования
</t>
  </si>
  <si>
    <t>Доля молодежи, задействованной в мероприятиях по вовлечению в творческую деятельность, от общего числа молодежи в МО ГО «Усинск»</t>
  </si>
  <si>
    <t>Подпрограмма 1 Развитие дошкольного, общего и дополнительного образования детей</t>
  </si>
  <si>
    <t>Задача 1. Создание условий для раннего развития детей</t>
  </si>
  <si>
    <t>Доля выпускников муниципальных общеобразовательных организаций, не получивших аттестат о среднем общем образовании, в общей численности выпускников муниципальных общеобразовательных  организаций</t>
  </si>
  <si>
    <t>Доля обучающихся, изучающих учебные предметы этнокультурной направленности и (или) коми язык (родной и государственный), от общего количества обучающихся общеобразовательных организаций</t>
  </si>
  <si>
    <t>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с нарастающим итогом</t>
  </si>
  <si>
    <t>Доля обучающихся по основным образовательным программам начального общего, основного общего и среднего общего образования, участвующих в олимпиадах и конкурсах различного уровня</t>
  </si>
  <si>
    <t>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t>
  </si>
  <si>
    <t>Число педагогических работников, ежегодно проходящих обучение по программам дополнительного профессионального образования, программам повышения квалификации</t>
  </si>
  <si>
    <t>Задача. 3 Создание современных условий в образовательных организациях в соответствии с требованиями законодательства</t>
  </si>
  <si>
    <t>Количество образовательных организаций, отвечающих требованиям безопасности обучающихся, воспитанников и работников образовательных организаций во время учебной деятельности</t>
  </si>
  <si>
    <t>Количество объектов (территорий) муниципальных образовательных организаций, на которых выполнены мероприятия по обеспечению комплексной безопасности</t>
  </si>
  <si>
    <t>Количество реализованных народных проектов в сфере образования в год</t>
  </si>
  <si>
    <t>24</t>
  </si>
  <si>
    <t>не менее 1</t>
  </si>
  <si>
    <t>Подпрограмма 2. Отдых детей и трудоустройство подростков</t>
  </si>
  <si>
    <t>Задача 1. Организация отдыха детей</t>
  </si>
  <si>
    <t>Количество детей, находящихся в трудной жизненной ситуации, охваченных отдыхом в каникулярное время</t>
  </si>
  <si>
    <t>Количество  детей и подростков, охваченных формами отдыха</t>
  </si>
  <si>
    <t>Задача 2. Организация трудоустройства детей в каникулярное время</t>
  </si>
  <si>
    <t>Количество детей  в возрасте от 14 до 18 лет, трудоустроенных в каникулярное время</t>
  </si>
  <si>
    <t>Подпрограмма 3.  Дети и молодежь</t>
  </si>
  <si>
    <t>Задача 1. Создание условий для реализации потенциала молодежи в социально-экономической сфере</t>
  </si>
  <si>
    <t>Доля граждан вовлеченных в добровольческую деятельность на территории  МО ГО «Усинск»</t>
  </si>
  <si>
    <t>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накопительным итогом</t>
  </si>
  <si>
    <t>Задача 2. Создание условий для развития гражданско-патриотического воспитания граждан</t>
  </si>
  <si>
    <t xml:space="preserve">Подпрограмма 4. Обеспечение реализации муниципальной программы </t>
  </si>
  <si>
    <t>Задача 1. Обеспечение государственных гарантий доступности образования</t>
  </si>
  <si>
    <t>Доля обучающихся 1 - 4 классов в муниципальных образовательных организациях в муниципальном образовании, охваченных питанием, от общего количества обучающихся 1 - 4 классов в образовательных организациях в муниципальном образовании</t>
  </si>
  <si>
    <t>Общее количество обучающихся 1 - 4 классов в муниципальных образовательных организациях в муниципальном образовании</t>
  </si>
  <si>
    <t>Количество обучающихся 1 - 4 классов в муниципальных образовательных организациях в муниципальном образовании, охваченных питанием</t>
  </si>
  <si>
    <t>Количество детей, обучающихся в 1 - 4 классах в муниципальных образовательных организациях, реализующих образовательную программу начального общего образования в муниципальном образовании, охваченных питанием</t>
  </si>
  <si>
    <t>Доля обучающихся 1-11 классов, охваченных горячим питанием, от общего количества обучающихся</t>
  </si>
  <si>
    <t>Общее количество обучающихся 1 - 11 классов в муниципальных образовательных организациях в муниципальном образовании</t>
  </si>
  <si>
    <t>количество обучающихся 1 - 11 классов в муниципальных образовательных организациях в муниципальном образовании, охваченных питанием</t>
  </si>
  <si>
    <t>Среднемесячная заработная плата педагогических работников муниципальных учреждений дополнительного образования в муниципальном образовании</t>
  </si>
  <si>
    <t>Доля педагогических работников общеобразовательных организаций, получивших вознаграждение за классное руководство, в общей численности педагогических работников такой категории</t>
  </si>
  <si>
    <t>Количество педагогических работников общеобразовательных организаций, получающих вознаграждение за классное руководство</t>
  </si>
  <si>
    <t>Количество педагогических работников общеобразовательных организаций, получивших вознаграждение за классное руководство</t>
  </si>
  <si>
    <t>Количество педагогических работников общеобразовательных организаций, получивших вознаграждение за классное руководство, в общей численности педагогических работников такой категории</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</si>
  <si>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</si>
  <si>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Общее количество обучающихся, получающих начальное общее образование в муниципальных образовательных организациях</t>
  </si>
  <si>
    <t>Количество обучающихся, получающих начальное общее образование в муниципальных образовательных организациях, получивших  бесплатное горячее питание</t>
  </si>
  <si>
    <t>Задача 2. Обеспечение управления реализацией мероприятий Программы на муниципальном уровне</t>
  </si>
  <si>
    <t>Уровень соблюдения установленных сроков утверждения Комплексного плана действий по реализации Программы и внесения в него изменений</t>
  </si>
  <si>
    <t>Результаты</t>
  </si>
  <si>
    <t>Плановый срок</t>
  </si>
  <si>
    <t>Фактический срок</t>
  </si>
  <si>
    <t>запланированные</t>
  </si>
  <si>
    <t>достигнутые</t>
  </si>
  <si>
    <t>начала реализации</t>
  </si>
  <si>
    <t xml:space="preserve">окончания реализации </t>
  </si>
  <si>
    <t xml:space="preserve">Подпрограмма 1 Развитие дошкольного, общего и дополнительного образования детей </t>
  </si>
  <si>
    <t>Основное мероприятие 1.1 Развитие форм и моделей предоставления дошкольного образования</t>
  </si>
  <si>
    <t>Основное мероприятие 1.2 Реализация отдельных мероприятий регионального проекта «Поддержка семей, имеющих детей»</t>
  </si>
  <si>
    <t>Оказаны услуги психолого-педагогической, методической и консультативной помощи родителям (законным представителям) детей</t>
  </si>
  <si>
    <t>Повышено качество образования, выраженное в получении документа об уровне образования всеми  выпускниками 11 (12) классов муниципальных общеобразовательных организаций</t>
  </si>
  <si>
    <t>Повышение профессионального мастерства педагогических работников</t>
  </si>
  <si>
    <t>Уменьшение физического износа и разрушение зданий (помещений)  образовательных организаций. Соблюдение требований санитарных норм и правил образовательными организациями и муниципальным учреждением</t>
  </si>
  <si>
    <t>Ю.А. Орлов, Руководитель УО АМО ГО «Усинск»</t>
  </si>
  <si>
    <t>Увеличение обучающихся в муниципальных общеобразовательных организациях, занимающихся в одну смену</t>
  </si>
  <si>
    <t xml:space="preserve">Повышение качества предоставляемых услуг </t>
  </si>
  <si>
    <t>Обеспечение охвата детей отдыхом, в том числе находящихся в трудной жизненной ситуации, не ниже показателей предшествующего периода</t>
  </si>
  <si>
    <t xml:space="preserve">Основное мероприятие 2.2 Организация временного трудоустройства подростков                 </t>
  </si>
  <si>
    <t>Обеспечение трудовой занятости детей в возрасте от 14 до 18 лет, не ниже показателей предшествующего периода</t>
  </si>
  <si>
    <t>Увеличение числа детей и молодежи, участвующей в добровольческой деятельности, в деятельности общественных объединений</t>
  </si>
  <si>
    <t>Мероприятие 3.1.1 Организация и проведение муниципальных мероприятий, направленных на развитие добровольчества, пропаганды семейных ценностей, ЗОЖ, развитие творческого потенциала молодежи</t>
  </si>
  <si>
    <t>Подпрограмма 4 Обеспечение реализации муниципальной программы</t>
  </si>
  <si>
    <t>Удовлетворение потребности населения в получении дошкольного образования</t>
  </si>
  <si>
    <t>Создание качественных условий образовательной деятельности</t>
  </si>
  <si>
    <t xml:space="preserve">Основное мероприятие 4.3 Реализация муниципальными дошкольными и муниципальными общеобразовательными организациями образовательных программ            </t>
  </si>
  <si>
    <t xml:space="preserve">Создание качественных условий образовательной деятельности
</t>
  </si>
  <si>
    <t>Мероприятие 4.5.1 Обеспечение осуществления общего образования</t>
  </si>
  <si>
    <t>Мероприятие 4.5.4 Организация бесплатного горячего питания обучающихся, получающих начальное общее образование в муниципальных образовательных организациях</t>
  </si>
  <si>
    <t>Основное мероприятие 4.6 Мероприятия, связанные с повышением оплаты труда отдельных категорий работников в сфере образования</t>
  </si>
  <si>
    <t>Создание качественных условий для реализации молодёжной политики</t>
  </si>
  <si>
    <t>Обеспечение выполнения задач подпрограммы, достижение целевых показателей</t>
  </si>
  <si>
    <t>Контрольное  событие № 1 Выплата заработной платы специалистам, согласно Положению по оплате труда специалистов общего обеспечения  деятельности администрации, территориальных органов, самостоятельных функциональных органов администрации МО ГО "Усинск" в установленные сроки</t>
  </si>
  <si>
    <t>Таблица 6</t>
  </si>
  <si>
    <t xml:space="preserve">Развитие образования </t>
  </si>
  <si>
    <t>Бюджет муниципального образования, из них за счет средств:</t>
  </si>
  <si>
    <t>Местного бюджета</t>
  </si>
  <si>
    <t>Развитие форм и моделей предоставления дошкольного образования</t>
  </si>
  <si>
    <t>Основное мероприятие 1.2</t>
  </si>
  <si>
    <t>Реализация отдельных мероприятий регионального проекта «Поддержка семей, имеющих детей»</t>
  </si>
  <si>
    <t>Реализация отдельных мероприятий регионального проекта «Современная школа»</t>
  </si>
  <si>
    <t>Основное мероприятие 1.4</t>
  </si>
  <si>
    <t>Развитие системы оценки качества образования</t>
  </si>
  <si>
    <t xml:space="preserve">Основное     мероприятие   1.5             </t>
  </si>
  <si>
    <t>Реализация отдельных мероприятий регионального проекта «Успех каждого ребёнка»</t>
  </si>
  <si>
    <t>Основное мероприятие 1.6</t>
  </si>
  <si>
    <t xml:space="preserve">Основное     мероприятие   1.7                  </t>
  </si>
  <si>
    <t>Реализация отдельных мероприятий региональных проектов «Учитель будущего», «Социальные лифты для каждого»</t>
  </si>
  <si>
    <t xml:space="preserve">Основное     мероприятие   1.8             </t>
  </si>
  <si>
    <t>Мероприятие 1.8.1</t>
  </si>
  <si>
    <t>Мероприятие 1.8.2</t>
  </si>
  <si>
    <t xml:space="preserve">Основное мероприятие   1.10       </t>
  </si>
  <si>
    <t xml:space="preserve"> Укрепление материально-технической базы и создание безопасных условий в организациях в сфере образования</t>
  </si>
  <si>
    <t>Основное мероприятие  1.11</t>
  </si>
  <si>
    <t>Мероприятие 2.1.2</t>
  </si>
  <si>
    <t>Основное    мероприятие  2.2</t>
  </si>
  <si>
    <t xml:space="preserve">Организация временного трудоустройства подростков                 </t>
  </si>
  <si>
    <t>Реализация отдельных мероприятий регионального проекта «Социальная активность»</t>
  </si>
  <si>
    <t>Организация и проведение муниципальных мероприятий, направленных на развитие добровольчества, пропаганды семейных ценностей, ЗОЖ, развитие творческого потенциала молодежи</t>
  </si>
  <si>
    <t>Участие в республиканских и российских мероприятиях, направленных на развитие молодежи</t>
  </si>
  <si>
    <t>Поддержка социальных инициатив молодежи (Проектный комитет, премия «УСПЕХ»)</t>
  </si>
  <si>
    <t>Приобретение оборудования для работы с общественными объединениями и волонтерскими организациями</t>
  </si>
  <si>
    <t xml:space="preserve"> Проведение мероприятий военно-патриотической и гражданско-патриотической направленности</t>
  </si>
  <si>
    <t>Проведение муниципальных мероприятий патриотической направленности, в т.ч. для молодежи допризывного и призывного возраста</t>
  </si>
  <si>
    <t>Участие в республиканских, межрегиональных, всероссийских мероприятиях патриотической направленности, в т.ч. для молодежи допризывного возраста</t>
  </si>
  <si>
    <t>Проведение муниципальных мероприятий, направленных на формирование системы профилактики экстремизма и терроризма, предупреждения межнациональных (межэтнически) конфликтов</t>
  </si>
  <si>
    <t xml:space="preserve">Обеспечение реализации муниципальной программы </t>
  </si>
  <si>
    <t>Осуществление бесплатного питания льготной категории  детей, посещающих образовательные организации, реализующие образовательную программу дошкольного образования</t>
  </si>
  <si>
    <t>Реализация муниципальными дошкольными и муниципальными общеобразовательными организациями образовательных программ</t>
  </si>
  <si>
    <t>Организация питания обучающихся 1 - 4 классов в муниципальных образовательных организациях, реализующих образовательную программу начального общего образования</t>
  </si>
  <si>
    <t>Основное мероприятие 4.5</t>
  </si>
  <si>
    <t>Предоставление общего образования</t>
  </si>
  <si>
    <t>Мероприятие 4.5.1</t>
  </si>
  <si>
    <t>Мероприятие 4.5.2</t>
  </si>
  <si>
    <t>Мероприятие 4.5.3</t>
  </si>
  <si>
    <t>Мероприятие 4.5.4</t>
  </si>
  <si>
    <t>Организация предоставления дополнительного образования детям</t>
  </si>
  <si>
    <t>Мероприятие 4.7.1</t>
  </si>
  <si>
    <t>Обеспечение предоставления дополнительного  образования</t>
  </si>
  <si>
    <t>Мероприятие 4.7.2</t>
  </si>
  <si>
    <t>Основное мероприятие 4.11</t>
  </si>
  <si>
    <t xml:space="preserve"> Обеспечение выполнения обязательств по гарантиям и компенсациям работников</t>
  </si>
  <si>
    <t>Таблица 7</t>
  </si>
  <si>
    <t xml:space="preserve">Наименование муниципальной программы, подпрограммы, основного мероприятия
</t>
  </si>
  <si>
    <t>Таблица 8</t>
  </si>
  <si>
    <t>Количество обучающихся по основным образовательным программам начального общего, основного общего и среднего общего образования, участвующих в олимпиадах и конкурсах различного уровня</t>
  </si>
  <si>
    <t>Количество обучающихся по основным образовательным программам начального общего, основного общего и среднего общего образования</t>
  </si>
  <si>
    <t>количество детей в возрасте 0-3 лет, проживающих на территории МО ГО "Усинск" (данные Комистата)</t>
  </si>
  <si>
    <t>численности детей 0-3 лет, которым предоставлена возможность получать услуги дошкольного образования (данные отчета 85-К раздел 2.2 строка 01 сумма граф 4-6)</t>
  </si>
  <si>
    <t xml:space="preserve">Уровень удовлетворенности населения качеством
общего образования от общего числа опрошенных  родителей, дети которых посещают общеобразовательные организации
</t>
  </si>
  <si>
    <t>общая численность детей в возрасте от 5 до 18 лет, проживающих на территории МО ГО "Усинск" (данные Комистата)</t>
  </si>
  <si>
    <t>общая численность детей данной возрастной группы, получающих услуги по дополнительному образованию</t>
  </si>
  <si>
    <t>Количество учащихся 8-11 классов, участвующих в открытых онлайн-уроках "Проектория", "Открытыеуроки.рф"</t>
  </si>
  <si>
    <t>Общее количество учащихся муниципальных общеобразовательных организаций</t>
  </si>
  <si>
    <t>Количество учащихся 6-11 классов муниципальных общеобразовательных организаций, участвующих во Всероссийском проекте по ранней профориентации учащихся 6-11 классов "Билет в будущее", прошедших все этапы проекта</t>
  </si>
  <si>
    <t>Число детей в возрасте от 14 до 18 лет, трудоустроенных в каникулярное время  в рамках соглашения</t>
  </si>
  <si>
    <t>Число детей, находящихся в трудной жизненной ситуации, охваченных различными формами отдыха, в рамках соглашения</t>
  </si>
  <si>
    <t>Число детей и подростков , охваченных различными формами отдыха,  в рамках соглашения</t>
  </si>
  <si>
    <t xml:space="preserve">численность обучающихся, занимающихся в первую  смену </t>
  </si>
  <si>
    <t xml:space="preserve">численность обучающихся (всего) 
</t>
  </si>
  <si>
    <t>Общее количество выпускников</t>
  </si>
  <si>
    <t>Общее количество обучающихся</t>
  </si>
  <si>
    <t>тыс. ед</t>
  </si>
  <si>
    <t>Количество обучающихся, изучающих учебные предметы этнокультурной направленности и (или) коми язык (родной и государственный), от общего количества обучающихся общеобразовательных организаций</t>
  </si>
  <si>
    <t>общая численность детей данной возрастной группы , использующих для получения дополнительного образования сертификат персонифицированного финансирования</t>
  </si>
  <si>
    <t>численность молодежи, задействованной в мероприятиях по вовлечению в творческую деятельность</t>
  </si>
  <si>
    <t>На основе данных УГГС</t>
  </si>
  <si>
    <t>Фактическое количество услуг оказанных в текущем году</t>
  </si>
  <si>
    <t>Число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t>
  </si>
  <si>
    <t>Количество образовательных организаций, отвечающих требованиям безопасности</t>
  </si>
  <si>
    <t>Число объектов (территорий) муниципальных образовательных организаций, на которых выполнены мероприятия по обеспечению КБ</t>
  </si>
  <si>
    <t>Число обучающихся обучающихся, вовлеченных в деятельность общественных объединений</t>
  </si>
  <si>
    <t>Общее количество образовательных организаций</t>
  </si>
  <si>
    <t>Доля образовательных организаций, отвечающих требованиям антитеррористической защищенности</t>
  </si>
  <si>
    <t>Доля  образовательных  организаций,  оснащенных  современными средствами пожарной автоматики</t>
  </si>
  <si>
    <t>Количество образовательных организаций оснащенных современными средствами пожарной автоматики</t>
  </si>
  <si>
    <t>Доля муниципальных общеобразовательных организаций, соответствующих современным требованиям обучения, в общем количестве муниципальных образовательных организаций</t>
  </si>
  <si>
    <t>На основании методики расчета показателей и индивидуальных показателей для оценки эффективности деятельности органов исполнительной власти субъектов РФ, утвержденных постановлением Правительства РФ от 03.11.2012 № 1142</t>
  </si>
  <si>
    <t>Наименование муниципальной программы, основного мероприятия, мероприятия, контрольного события муниципальной программы (подпрограммы муниципальной программы)</t>
  </si>
  <si>
    <t>Проблемы, возникшие в ходе реализации мероприятия</t>
  </si>
  <si>
    <t>Основное мероприятие 1.3 Реализация отдельных мероприятий регионального проекта «Современная школа»</t>
  </si>
  <si>
    <t>Обновлены содержание и методы обучения предметной области «Технология» и других предметных областей</t>
  </si>
  <si>
    <t xml:space="preserve">Увеличение количества обучающихся, принимающих участие в муниципальных, республиканских, всероссийских олимпиадах, конкурсах, конференциях, соревнованиях, фестивалях.    
Популяризация видов спорта, привлечение учащихся к занятиям физической культурой и спортом. 
Обеспечение занятости обучающихся во внеурочное время.
Развитие творческих способностей обучающихся.
</t>
  </si>
  <si>
    <t>Ю.А. Орлов, Руководитель УО АМО ГО «Усинск»;                  О.О.Гаврилова, Руководитель УКиНП АМО ГО «Усинск»; Н.А.Якимов, Руководитель  УФКиС АМО ГО «Усинск»</t>
  </si>
  <si>
    <t>Обеспечение выполнения задач подпрограммы, достижение целевых  показателей</t>
  </si>
  <si>
    <t>Количество реализованных народных проектов в сфере образования в год в рамках проекта «Народный бюджет»</t>
  </si>
  <si>
    <t>Количество реализованных проектных предложений в год</t>
  </si>
  <si>
    <t>Сведения о степени выполнения основных мероприятий (мероприятий), входящих в состав подпрограмм муниципальной программы "Развитие образование"</t>
  </si>
  <si>
    <t>Количество новых мест в образовательных организациях различных типов, для которых приобретены оборудование, расходные материалы, средства обучения и воспитания в целях реализации дополнительных общеразвивающих программ всех направленностей</t>
  </si>
  <si>
    <t xml:space="preserve">тыс.
ед.
</t>
  </si>
  <si>
    <t xml:space="preserve">Количество объектов муниципальных
образовательных организаций, на которых проведены капитальные и/или
текущих ремонты, приобретено оборудование для пищеблоков в целях их
приведения в соответствие с санитарно-эпидемиологическими требованиями
(правилами)
</t>
  </si>
  <si>
    <t>Количество объектов муниципальных
образовательных организаций, на которых проведены капитальные и/или
текущих ремонты, приобретено оборудование для пищеблоков в целях их
приведения в соответствие с санитарно-эпидемиологическими требованиями
(правилами)</t>
  </si>
  <si>
    <t>25</t>
  </si>
  <si>
    <t>Количество созданных новых мест в общеобразовательных и/или дошкольных организациях, и/или организациях дополнительного образования</t>
  </si>
  <si>
    <t>26</t>
  </si>
  <si>
    <t>численность молодых людей в возрасте от 14 до 35 лет,  вовлеченных в добровольческую деятельность на территории  МО ГО «Усинск»</t>
  </si>
  <si>
    <t>общая численность молодых людей в возрасте от 14 до 35 лет</t>
  </si>
  <si>
    <t>численность молодых людей в возрасте от 14 до 35 лет, участвующих в программах по развитию инновационного и научного потенциала молодежи, в общем количестве молодежи МО ГО «Усинск»</t>
  </si>
  <si>
    <t xml:space="preserve">общая численность молодых людей в возрасте от 14 до 35 лет </t>
  </si>
  <si>
    <t>Доля молодежи в возрасте от 14 до 35 лет, участвующей в мероприятиях патриотической направленности, в общем количестве молодежи МО ГО «Усинск»</t>
  </si>
  <si>
    <t>численность молодых людей в возрасте от 14 до 35 лет, участвующих в мероприятиях патриотической направленности, в общем количестве молодежи МО ГО «Усинск»</t>
  </si>
  <si>
    <t>Доля детей в возрасте от 1 до 6 лет, получающих дошкольное образование и (или) содержание в муниципальных образовательных организациях в общей численности детей в возрасте 1-6 лет</t>
  </si>
  <si>
    <t>Доля детей в возрасте 5-18 лет, получающих дополнительное образование в организациях различной организационно-правовой формы и формы собственности, в общей численности детей этой возрастной группы</t>
  </si>
  <si>
    <t>Доля граждан, положительно оценивших качество психолого-педагогической, методической и консультативной помощи, от общего числа обратившихся за получением помощи</t>
  </si>
  <si>
    <t>Задача 2. Создание условий для повышения качества реализации образовательных программ</t>
  </si>
  <si>
    <t>Доля молодежи в возрасте от 14 до 35 лет, участвующей в программах по развитию инновационного и научного творческого потенциала молодежи, в общем количестве молодежи МО ГО «Усинск»</t>
  </si>
  <si>
    <t>Кассовые расходы за 2022 год, тыс. руб.</t>
  </si>
  <si>
    <t>Ответственный руководитель, заместитель руководителя ОМСУ (Ф.И.О., должность)</t>
  </si>
  <si>
    <t>Созданы условия для детей в возрасте до трех лет в дошкольных образовательных организациях и обеспечен 100% охват дошкольным образованием детей в возрасте от 1 до 6 лет</t>
  </si>
  <si>
    <t>Контрольное  событие № 1 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до 2025 года увеличится с 1  до 9</t>
  </si>
  <si>
    <t>Основное мероприятие 1.4 Развитие системы оценки качества образования</t>
  </si>
  <si>
    <t>Основное мероприятие 1.5 Реализация отдельных мероприятий регионального проекта «Успех каждого ребёнка»</t>
  </si>
  <si>
    <t>Увеличение числа обучающихся, участников мероприятий различных уровней, Всероссийских проектов</t>
  </si>
  <si>
    <t xml:space="preserve">Основное мероприятие 1.6 Создание условий для выявления и поддержки одаренных детей
</t>
  </si>
  <si>
    <t>Основное мероприятие 1.7 Реализация отдельных мероприятий региональных проектов «Учитель будущего», «Социальные лифты для каждого»</t>
  </si>
  <si>
    <t xml:space="preserve">Основное мероприятие 1.8 Создание условий для модернизации инфраструктуры образовательных организаций
</t>
  </si>
  <si>
    <t>Мероприятие 1.8.1 Проведение текущего ремонта в образовательных организациях и обустройство прилегающих территорий</t>
  </si>
  <si>
    <t>Мероприятие 1.8.2 Обеспечение доступа к сети интернет образовательных организаций</t>
  </si>
  <si>
    <t>Основное мероприятие 1.9 Строительство и реконструкция образовательных организаций</t>
  </si>
  <si>
    <t>Основное мероприятие 1.10 Укрепление материально-технической базы и создание безопасных условий в организациях в сфере образования</t>
  </si>
  <si>
    <t xml:space="preserve">Повышение качества предоставляемых услуг. 
Повышение уровня удовлетворенности населения качеством образования
</t>
  </si>
  <si>
    <t>Подпрограмма 2 Отдых детей и трудоустройство подростков</t>
  </si>
  <si>
    <t xml:space="preserve">Основное мероприятие 2.1 Организация отдыха детей </t>
  </si>
  <si>
    <t>Мероприятие 2.1.1 Организация отдыха детей в загородных лагерях за пределами МО ГО "Усинск"</t>
  </si>
  <si>
    <t>Мероприятие 2.1.2 Организация отдыха детей на территории МО ГО "Усинск"</t>
  </si>
  <si>
    <t xml:space="preserve">Подпрограмма 3 Дети и молодежь </t>
  </si>
  <si>
    <t xml:space="preserve">Основное мероприятие 3.1 Реализация отдельных мероприятий регионального проекта «Социальная активность»
</t>
  </si>
  <si>
    <t>Мероприятие 3.1.2 Участие в республиканских и российских мероприятиях, направленных на развитие молодежи</t>
  </si>
  <si>
    <t>Мероприятие 3.1.3 Поддержка социальных инициатив молодежи (Проектный комитет, премия «УСПЕХ»)</t>
  </si>
  <si>
    <t>Мероприятие 3.1.4 Приобретение оборудования для работы с общественными объединениями и волонтерскими организациями</t>
  </si>
  <si>
    <t xml:space="preserve">Основное мероприятие 3.2 Проведение мероприятий военно-патриотической и гражданско-патриотической направленности
</t>
  </si>
  <si>
    <t>Мероприятие 3.2.1 Проведение муниципальных мероприятий патриотической направленности, в т.ч. для молодежи допризывного и призывного возраста</t>
  </si>
  <si>
    <t>Мероприятие 3.2.2 Участие в республиканских, межрегиональных, всероссийских мероприятиях патриотической направленности, в т.ч. для молодежи допризывного возраста</t>
  </si>
  <si>
    <t>Мероприятие 3.2.3 Проведение муниципальных мероприятий, направленных на формирование системы профилактики экстремизма и терроризма, предупреждения межнациональных (межэтнических) конфликтов</t>
  </si>
  <si>
    <t xml:space="preserve">Мероприятие 4.1.1 Обеспечение присмотра и ухода за детьми                   </t>
  </si>
  <si>
    <t>Мероприятие 4.1.2 Осуществление бесплатного питания льготной категории  детей, посещающих образовательные организации, реализующие образовательную программу дошкольного образования</t>
  </si>
  <si>
    <t>Основное мероприятие 4.4 Организация питания обучающихся 1-4 классов в муниципальных образовательных организациях, реализующих образовательную программу начального общего образования</t>
  </si>
  <si>
    <t>Контрольное  событие № 1 Охват горячим питанием учащихся 1-4 классов в образовательных организациях составит 100% .  Количество детей, обучающихся в 1-4 классах в муниципальных образовательных организациях, реализующих образовательную программу начального общего образования в муниципальном образовании, охваченных питанием на 2022 год - 2 621 чел.</t>
  </si>
  <si>
    <t>Основное мероприятие 4.5 Предоставление общего образования</t>
  </si>
  <si>
    <t xml:space="preserve">Мероприятие 4.5.2 Организация питания обучающихся льготной категории и воспитанников пришкольных интернатов </t>
  </si>
  <si>
    <t>Контрольное  событие № 2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в полном объёме</t>
  </si>
  <si>
    <t>Основное мероприятие 4.7 Организация предоставления дополнительного образования детям</t>
  </si>
  <si>
    <t>Мероприятие 4.7.1 Обеспечение предоставления дополнительного  образования</t>
  </si>
  <si>
    <t>Мероприятие 4.7.2 Обеспечение персонифицированного финансирования дополнительного образования детей</t>
  </si>
  <si>
    <t>Контрольное  событие № 2 Обеспечение персонифицированного финансирования дополнительного образования детей. К 2025 г. не менее  7 % детей в возрасте от 5 до 18 лет будут использовать сертификаты дополнительного образования в статусе сертификатов персонифицированного финансирования</t>
  </si>
  <si>
    <t>Основное мероприятие 4.8 Обеспечение деятельности МБУ «Молодежный центр»</t>
  </si>
  <si>
    <t>Основное мероприятие 4.9 Функционирование аппарата Управления образования администрации МО ГО «Усинск»</t>
  </si>
  <si>
    <t>Основное мероприятие 4.10 Обеспечение деятельности Управления образования</t>
  </si>
  <si>
    <r>
      <rPr>
        <b/>
        <sz val="11"/>
        <rFont val="Times New Roman"/>
        <family val="1"/>
        <charset val="204"/>
      </rPr>
      <t>Основное мероприятие 4.11 Обеспечение выполнения обязательств по гарантиям и компенсациям работников</t>
    </r>
    <r>
      <rPr>
        <sz val="11"/>
        <rFont val="Times New Roman"/>
        <family val="1"/>
        <charset val="204"/>
      </rPr>
      <t xml:space="preserve">
</t>
    </r>
  </si>
  <si>
    <t>за 2022 год</t>
  </si>
  <si>
    <t>1</t>
  </si>
  <si>
    <t>2</t>
  </si>
  <si>
    <t>3</t>
  </si>
  <si>
    <t>4</t>
  </si>
  <si>
    <t>5</t>
  </si>
  <si>
    <t>6</t>
  </si>
  <si>
    <t>7</t>
  </si>
  <si>
    <t>8</t>
  </si>
  <si>
    <t>9</t>
  </si>
  <si>
    <t>10</t>
  </si>
  <si>
    <t>11</t>
  </si>
  <si>
    <t>12</t>
  </si>
  <si>
    <t>13</t>
  </si>
  <si>
    <t>14</t>
  </si>
  <si>
    <t>15</t>
  </si>
  <si>
    <t>16</t>
  </si>
  <si>
    <t>17</t>
  </si>
  <si>
    <t>18</t>
  </si>
  <si>
    <t>19</t>
  </si>
  <si>
    <t>20</t>
  </si>
  <si>
    <t>21</t>
  </si>
  <si>
    <t>22</t>
  </si>
  <si>
    <t>23</t>
  </si>
  <si>
    <t>27</t>
  </si>
  <si>
    <t>28</t>
  </si>
  <si>
    <t>29</t>
  </si>
  <si>
    <t>30</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</si>
  <si>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</si>
  <si>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</si>
  <si>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</si>
  <si>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</si>
  <si>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</si>
  <si>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</si>
  <si>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</si>
  <si>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</si>
  <si>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</si>
  <si>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</si>
  <si>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</si>
  <si>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</si>
  <si>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</si>
  <si>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</si>
  <si>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</si>
  <si>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</si>
  <si>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</si>
  <si>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</si>
  <si>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</si>
  <si>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</si>
  <si>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</si>
  <si>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</si>
  <si>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</si>
  <si>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</si>
  <si>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</si>
  <si>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t>
  </si>
  <si>
    <t>Наименование субсидии и (или) иного межбюджетного трансферта</t>
  </si>
  <si>
    <t>Результат использования субсидии</t>
  </si>
  <si>
    <t>Показатель результата использования субсидии и (или) иных межбюджетных трансфертов</t>
  </si>
  <si>
    <t>Наименование показателя,                    ед. изм.</t>
  </si>
  <si>
    <t>Созданы новые места в образовательных организациях различных типов для реализации дополнительных общеразвивающих программ всех направленностей</t>
  </si>
  <si>
    <t>Количество новых мест в образовательных организациях различных типов, для которых приобретены оборудование, расходные материалы, средства обучения и воспитания в целях реализации дополнительных общеразвивающих программ всех направленностей, тысяч единиц</t>
  </si>
  <si>
    <t>Количество объектов (территорий) муниципальных образовательных организаций, на которых выполнены мероприятия по обеспечению комплексной безопасности, единиц</t>
  </si>
  <si>
    <t>Количество созданных новых мест в общеобразовательных и/или дошкольных организациях, и/или организациях дополнительного образования, единиц</t>
  </si>
  <si>
    <t>Субсидия на реализацию народных проектов в сфере образования, прошедших отбор в рамках проекта «Народный бюджет» (мероприятия по благоустройству территорий, ремонту зданий муниципальных образовательных организаций, приобретению учебного и учебно-лабораторного оборудования, спортивного инвентаря, развитию организаций дополнительного образования)</t>
  </si>
  <si>
    <t>Количество реализованных народных проектов в сфере образования в год, единиц</t>
  </si>
  <si>
    <t>Субсидия на реализацию народных проектов в сфере образования, прошедших отбор в рамках проекта «Народный бюджет» (мероприятия по школьным проектам, отобранным в рамках пилотного проекта школьного инициативного бюджетирования «Народный бюджет в школе»)</t>
  </si>
  <si>
    <t>Количество реализованных проектных предложений в год, единиц</t>
  </si>
  <si>
    <t xml:space="preserve">Основное мероприятие 2.1                          Организация отдыха детей </t>
  </si>
  <si>
    <t xml:space="preserve">Основное мероприятие 2.2                             Организация временного трудоустройства подростков                 </t>
  </si>
  <si>
    <t>Субсидии на мероприятия по проведению оздоровительной кампании детей</t>
  </si>
  <si>
    <t>Количество детей, охваченных отдыхом в каникулярное время, человек</t>
  </si>
  <si>
    <t>Количество детей, находящихся в трудной жизненной ситуации, охваченных отдыхом в каникулярное время, человек</t>
  </si>
  <si>
    <t>Доля педагогических работников общеобразовательных организаций, получивших вознаграждение за классное руководство, в общей численности педагогических работников такой категории, процент</t>
  </si>
  <si>
    <t>Доля обучающихся, получающих начальное общее образование в образовательных организациях, получающих бесплатное горячее питание, к общему количеству обучающихся, получающих начальное общее образование в образовательных организациях, процент</t>
  </si>
  <si>
    <t>Субсидия на софинансирование расходных обязательств органов местного самоуправления, связанных с повышением оплаты труда отдельных категорий работников в сфере образования</t>
  </si>
  <si>
    <t>Среднемесячная заработная плата педагогических работников муниципальных учреждений дополнительного образования в муниципальном образовании за текущий год, руб.</t>
  </si>
  <si>
    <t>Отчетный год (2022 год)</t>
  </si>
  <si>
    <t>План</t>
  </si>
  <si>
    <t>Факт</t>
  </si>
  <si>
    <t>Субсидии на укрепление материально-технической базы и создание безопасных условий в организациях в сфереобразования в Республике Коми (мероприятия по созданию новых мест в образовательных организациях различных типов для реализации дополнительных общеразвивающих программ всех направленностей (на приобретение оборудования, расходных материалов, средств обучения и воспитания для реализации дополнительных общеразвивающих программ))</t>
  </si>
  <si>
    <t>Таблица 9</t>
  </si>
  <si>
    <t xml:space="preserve">Наименование основного мероприятия муниципальной программы   </t>
  </si>
  <si>
    <t>Основное мероприятие 1.10  Укрепление материально-технической базы и создание безопасных условий в организациях в сфере образования</t>
  </si>
  <si>
    <t>Субсидии на укрепление материально-технической базы и создание безопасных условий в организациях в сфере образования в Республике Коми (мероприятия по проведение капитальных и/или текущих ремонтов муниципальных образовательных организаций,приобретение оборудования для пищеблоков в целях их приведения в соответствие с санитарно-эпидемиологическимитребованиями (правилами)</t>
  </si>
  <si>
    <t>Количество объектов муниципальныхобразовательных организаций, на которых проведены капитальные и/илитекущих ремонты, приобретено оборудование для пищеблоков в целях ихприведения в соответствие с санитарно-эпидемиологическими требованиями(правилами), единиц</t>
  </si>
  <si>
    <t xml:space="preserve">Субсидии на укрепление материально-технической базы и создание безопасных условий в организациях в сфереобразования в Республике Коми (мероприятия по обеспечению комплексной безопасности муниципальных образовательных организаций) </t>
  </si>
  <si>
    <t>Субсидии на укрепление материально-технической базы и создание безопасных условий в организациях в сфереобразования в Республике Коми (мероприятия по приобретению оборудования в целях ввода новых мест в общеобразовательных и/или дошкольныхорганизациях, проведению капитальных и текущих ремонтов в зданиях муниципальных образовательных организаций вцелях ввода новых мест в общеобразовательных, дошкольных организациях и организациях дополнительного образования)</t>
  </si>
  <si>
    <t>Основное мероприятие 1.11 Реализация народных проектов в сфере образования, прошедших отбор в рамках проекта «Народный бюджет»</t>
  </si>
  <si>
    <t>Количество опрошенных граждан, обратившихся за получением услуги</t>
  </si>
  <si>
    <t>Мероприятие 4.5.3 Обеспечение выплат ежемесячного денежного вознаграждения за классное руководство педагогическим работникам общеобразовательных организаций</t>
  </si>
  <si>
    <t>Обеспечение выплат ежемесячного денежного вознаграждения за классное руководство педагогическим работникам общеобразовательных организаций</t>
  </si>
  <si>
    <t>Основное мероприятие 1.10    Укрепление материально-технической базы и создание безопасных условий в организациях в сфере образования</t>
  </si>
  <si>
    <t>Иные межбюджетные трансферты на обеспечение выплат ежемесячного денежного вознаграждения за классное руководство педагогическим работникам общеобразовательных организаций</t>
  </si>
  <si>
    <t>Основное мероприятие 4.5    Предоставление общего образования                            мероприятие 4.5.3 Обеспечение выплат ежемесячного денежного вознаграждения за классное руководство педагогическим работникам общеобразовательных организаций</t>
  </si>
  <si>
    <t>Субсидии на организацию бесплатного горячего питания обучающихся, получающих начальное общее образование в образовательных организациях</t>
  </si>
  <si>
    <t>Основное мероприятие 4.5               Предоставление общего образования                           мероприятие 4.5.4 Организация бесплатного горячего питания обучающихся, получающих начальное общее образование в образовательных организациях</t>
  </si>
  <si>
    <t>Основное мероприятие 4.6                   Мероприятия, связанные с повышением оплаты труда отдельных категорий работников в сфере образования</t>
  </si>
  <si>
    <t xml:space="preserve">Всего:         
в том числе:   
</t>
  </si>
  <si>
    <t>Внебюджетные источники</t>
  </si>
  <si>
    <t xml:space="preserve">Основное мероприятие   1.9             </t>
  </si>
  <si>
    <t>Реализация народных проектов в сфере образования, прошедших отбор в рамках проекта "Народный бюджет"</t>
  </si>
  <si>
    <t>Основное мероприятие  1.12</t>
  </si>
  <si>
    <t xml:space="preserve">Создание условий функционирования современной образовательной среды </t>
  </si>
  <si>
    <t>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</si>
  <si>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Организация бесплатного горячего питания обучающихся, получающих начальное общее образование в образовательных организациях</t>
  </si>
  <si>
    <t xml:space="preserve">Информация                                                                                                                                                                                                                                                                                      о ресурсном обеспечении реализации муниципальной программы "Развитие образования"                                                                                                                                                                              за счет всех источников финансирования
и прогнозная (справочная) оценка расходов бюджета муниципального образования на реализацию целей
                                                              муниципальной программы "Развитие образования"  (с учетом средств межбюджетных трансфертов)                                           
</t>
  </si>
  <si>
    <t xml:space="preserve">Сводная бюджетная роспись на 31.12.2022,
тыс. руб.
</t>
  </si>
  <si>
    <t xml:space="preserve">Утверждено в бюджете                                                                              на 1 января 2022 года, тыс. руб.
</t>
  </si>
  <si>
    <t>Отклонение значения целевого показателя на 3 % за счет включения в навигатор ПФДО с сентября 2022 года дополнительных общеразвивающих программ в рамках открытия новых мест на базе МБОУ "ООШ" с. Усть-Лыжа, с ноября 2022 года дополнительных общеразвивающих программ на базе Центра цифрового образования "IT-куб"  МБОУ "СОШ №1" г. Усинска</t>
  </si>
  <si>
    <t xml:space="preserve">Основное мероприятие 1.12 Создание условий функционирования современной образовательной среды </t>
  </si>
  <si>
    <t>36</t>
  </si>
  <si>
    <t xml:space="preserve">Снижение показателя связано с потребностью в проведении капитального ремонта в 4 общеобразовательных организациях, прошедших государственную экспертизу:  МБОУ "СОШ № 5" г. Усинска, МБОУ "СОШ" с. Усть-Уса, МБОУ "СОШ" с. Щельябож, МБОУ "ООШ" д. Денисовка. Эти общеобразовательные организации примут участие в программе модернизации школьных систем образования (программа по капитальному ремонту зданий общеобразовательных организаций на 2024 – 2026 годы).   </t>
  </si>
  <si>
    <t>Сохранение рисков роста заболеваемости (COVID-19 и ОРВИ) и применение ограничительных мер</t>
  </si>
  <si>
    <t>Недостижение фактического значения целевого показателя от планового составляет 1,7%, в связи с увеличением количества обучающихся в параллели 2-х классов на 29 чел., что связано с изменением правил приема в общеобразовательные организации в части преимущественного права братьев и сестер.</t>
  </si>
  <si>
    <t>Снижение за счет увеличения  4-х зданий, в которых  срок АПС свыше 10 лет, а замены АПС не проводилось</t>
  </si>
  <si>
    <t>В связи с увеличением охвата детей,  желающих посещать лагеря с дневным пребыванием детей</t>
  </si>
  <si>
    <t>В связи с увеличением охвата детей, находящихся в трудной жизненной ситуации, желающих посещать лагеря с дневным пребыванием детей</t>
  </si>
  <si>
    <t>Выбытие обучающихся за пределы муниципального образования</t>
  </si>
  <si>
    <t xml:space="preserve">Количество детей  в возрасте от 14 до 18 лет, трудоустроенных в каникулярное время в 2022 году организовано на основании поданных заявок. Не внесены изменения по плановым показателям в рамках имеющегося финансирования </t>
  </si>
  <si>
    <t>В образовательных организациях проведен текущий ремонт и обустройство прилегающих территорий</t>
  </si>
  <si>
    <t xml:space="preserve">В образовательных организациях обеспечен доступ к сети интернет </t>
  </si>
  <si>
    <t>Увеличение количества социальных инициатив молодежи</t>
  </si>
  <si>
    <t>Проведение муниципальных мероприятий патриотической направленности</t>
  </si>
  <si>
    <t>Участие в республиканских, межрегиональных, всероссийских мероприятиях патриотической направленности</t>
  </si>
  <si>
    <t>Проведение муниципальных мероприятий, направленных на формирование системы профилактики экстремизма и терроризма, предупреждения межнациональных (межэтнических) конфликтов</t>
  </si>
  <si>
    <t xml:space="preserve">Обеспечение присмотра и ухода за детьми  </t>
  </si>
  <si>
    <t>Отклонений нет</t>
  </si>
  <si>
    <t>Родители (законные представители) зачисляют детей в более раннем возрасте в группы кратковременного пребывания.</t>
  </si>
  <si>
    <t>Родители (законные представители) детей, не зачисленных в ДОО, чаще обращаются в консультационные пункты при ДОО для получения методической, психологической помощи. Влияние на это оказала работа, проводимая УО и ДОО по информированию населения о возможности получения такой услуги.</t>
  </si>
  <si>
    <t>УО совместно с ДОО проводят информационную кампанию с родителями (законными представителями) детей дошкольного возраста по популяризации дошкольного образования, указывая на его влияние на всестороннее развитие ребенка.</t>
  </si>
  <si>
    <t>Удовлетворенность качеством методической, консультативной и психологической помощи, оказываемой на базе консультативных пунктов. Повышение квалификации специалистов, участвующих в работе консультационных пунктов.</t>
  </si>
  <si>
    <t>Качественная профориентационная работа, осознанный выбор образовательной траектории позволили 100% выпускников  получить аттестаты о среднем общем образовании</t>
  </si>
  <si>
    <t>Направленность</t>
  </si>
  <si>
    <t>план</t>
  </si>
  <si>
    <t>факт</t>
  </si>
  <si>
    <t>­</t>
  </si>
  <si>
    <t>¯</t>
  </si>
  <si>
    <t xml:space="preserve">Достигнуты. Плановый показатель охвата детей дошкольным образованием в возрасте до 3-х лет на 2022 год - 41,5 % . По итогам 2022 года  число воспитанников в дошкольных образовательных организациях  в возрасте до 3 лет - 567, что составляет 49,6% от общего числа детей данной возрастной категории в муниципалитете. Фактический  показатель охвата детей дошкольным образованием в возрасте от 1 до 6 лет  составил 88,4% - плановый показатель 88,5%. Все желающие обеспечены местами в ДОО, очередность отсутствует. </t>
  </si>
  <si>
    <t>Достигнуты. Количество оказанных услуг за 2022 – 842. Плановый показатель на 2022 год - 2600 услуг (с нарастающим итогом), общее количество услуг за 2022 - 3529 (нарастающим итогом). Контрольное событие выполнено.</t>
  </si>
  <si>
    <t xml:space="preserve">Достигнуты. На базе 9 общеобразовательных организаций созданы центры цифрового, естественнонаучного и гуманитарного профилей.   </t>
  </si>
  <si>
    <t>Достигнуты. С 10 октября по 24 ноября 2022 года в 12 ОО (100%)  проведены мероприятия по участию во Всероссийском проекте по ранней профориентации учащихся 6-11 классов "Билет в будущее". Охват составил 305 чел. Контрольное событие выполнено.</t>
  </si>
  <si>
    <t>Достигнуты. В январе-феврале 2022 года проведен муниципальный профессиональный конкурс "Педагог года". Количество участников - 28. Педагоги приняли участие в республиканских конкурсах "Учитель года", "Воспитатель года", "Педагог-психолог Республики Коми" и др. Контрольное событие выполнено.</t>
  </si>
  <si>
    <t>Достигнуты. В 9 ОО проведены текущий ремонт помещений. В 28 ОО косметические ремонты помещений</t>
  </si>
  <si>
    <t>Достигнуты. Все образовательные организации обеспечены доступом к сети интернет</t>
  </si>
  <si>
    <t xml:space="preserve">Достигнуты. 06.09.2022 года введен в эксплуатацию МБДОУ "Детский сад" с. Мутный Материк </t>
  </si>
  <si>
    <t>Достигнуты. Выполнены работы по установке системы оповещения в 4 ОО, системы наружного освещения в 7 ОО, системы видеонаблюдения в 1 ОО, охранной сигнализации по периметру 1 этажа здания в 5 ОО. Приобретено оборудование для пищеблоков в 9 ОО.  Проведены ремонтные работы крыши зданий в 5 ОО, по текущему ремонту помещений зданий образовательных организаций в 9 ОО.</t>
  </si>
  <si>
    <t xml:space="preserve">Достигнуты. В 2022 году реализованы  следующие проекты:                                                                                                          1. «Детский сад - территория творчества и развития» - МБДОУ «Детский сад» с. Усть-Уса;                                                                                                                                2. «Школьная летопись» - МБОУ «НШДС» д. Новикбож;  3. «Окна роста» - МБОУ «СОШ» с. Усть-Уса; 4. «Живые линии В. Игнатова» - МБОУ "СОШ" с. Усть-Уса; 5. МБОУ «СОШ № 1» г. Усинска; 6. «Сохраним тепло в родной школе» - МБОУ «ООШ» с. Усть-Лыжа; 7. «Реализуй свой потенциал вместе с РДШ» - МБОУ «ООШ» пгт Парма; 8. «КВН (команда вожатых – наставников)» - МАУДО «ЦДОД» г. Усинска;                                                                                               </t>
  </si>
  <si>
    <t xml:space="preserve">Не достигнуты. 90,83 % общеобразовательных организаций обеспечены современными условиями обучения.  </t>
  </si>
  <si>
    <t>Достигнуты. В 2 общеобразовательных организациях созданы условия функционирования современной образовательной среды (в МБОУ "ООШ" Д. Денисовка, МБОУ "ООШ" С. Усть-Лыжа произведены работы по замене оконных блоков)</t>
  </si>
  <si>
    <t>Достигнуты. В 2022 году  в МО ГО "Усинск" охват детей всеми видами отдыха и занятости составил - 2974 человека (из них 761 ребёнок, находящийся в трудной жизненной ситуации). Показатель выполнен в полном объеме.</t>
  </si>
  <si>
    <t>Достигнуты. Организация отдыха детей в загородных лагерях за пределами МО ГО "Усинск" проведена за счет квоты Минобрнауки РК</t>
  </si>
  <si>
    <t>Достигнуты. Организацией отдыха детей на территории МО ГО "Усинск" в 2022 году охвачено 2828 детей.</t>
  </si>
  <si>
    <t xml:space="preserve">Достигнуты. Количество детей  в возрасте от 14 до 18 лет, трудоустроенных в каникулярное время в 2022 году организовано на основании поданных заявок. Не внесены изменения по плановым показателям в рамках имеющегося финансирования </t>
  </si>
  <si>
    <t>Достигнуты. Реализованы мероприятия в рамках проекта "Социальная активность"</t>
  </si>
  <si>
    <t>Достигнуты. В 2022 году представители молодёжи МО ГО «Усинск» приняли участие в 3 всероссийских форумах - Всероссийский молодежный образовательный форум «Таврида», Всероссийский форум с Международным участием «Za победу», форум-фестиваль «Арктика. Лёд тронулся» и 2 региональных молодежных форумах «Молодежь Коми» и «Мастера добровольчества».</t>
  </si>
  <si>
    <t>Достигнуты. Финансирование на проведение мероприятий в 2022 году не было запланировано</t>
  </si>
  <si>
    <t>Достигнуты. Приобретено оборудование для работы с общественными объединениями и волонтерскими организациями</t>
  </si>
  <si>
    <t xml:space="preserve">Достигнуты. В общеобразовательных организациях для учащихся прошли классные часы «Воспитание толерантности», «Разрешение конфликтов», беседы «Профилактика экстремизма», «Что значит уважать другого», «Толерантность в классном коллективе», «Экстремизму и терроризму - НЕТ!», «Вместе весело шагать», «Культура народов», «Россия – страна возможностей», выставки рисунков «Я живу в России», «Родина моя», тестирование «Мое поведение в конфликтной ситуации», акция «Дерево единства».  20 мая 2022 года в рамках совместного плана работы с УКиНП АМО ГО «Усинск» прошёл муниципальный конкурс чтецов на разных языках «Голоса народов-2022»  для учащихся 1-11 классов с общим охватом 33 человека. 03 сентября 2022 года во всех образовательных организациях проведены "Минута молчания", классные часы  «Терроризм и экстремизм-угроза нашему будущему», «День памяти детям Беслана», «Черный день Беслана», «Мы не вправе забыть», «Мы хотим в мире жить», акции  «Мы - против террора», «Нет экстремизму», «Память на все времена», «Капля жизни», «Памяти жертв Беслана», «Дерево мира», «Имя трагедии -  Беслан», «Дети всей земли», «Мы за чистое небо над головой!», беседы «День памяти жертвам Беслана,  «Что такое терроризм?», «День солидарности в борьбе с терроризмом», «Встреча с незнакомцем» и другие;  круглый стол «Молодежь говорит экстремизму нет»; конкурсы и выставка  рисунков «Дети против терроризма», «Мы помним Беслан», «Мы за мир во всем мире!», «Дети против террора!», «Мы за мир на всей земле», «Дети рисуют мир» и другие; фотовыставка «Мы помним Беслан».  В проведении мероприятий, посвященных Дню солидарности в борьбе с терроризмом, приняли участие 6375 обучающихся.
Управление образования АМО ГО «Усинск» совместно с Управлением культуры и национальной политики АМО ГО «Усинск» на базе МБУК «МВЦ» «Вортас» 03 ноября 2022 года провели муниципальный фестиваль «Семья – хранительница традиций народных» (далее - фестиваль). В фестивале приняли участие 8 семей учащихся 6 общеобразовательных организаций. В рамках празднования Дня народного единства - 04 ноября в ОО проведены классные часы и беседы «Минин и Пожарский – национальные герои», «Подвиг русского народа в период Смутного времени», акции «Единство разных», «Из уст в уста», «Сплоченная семья – единая семья», игра - викторина для учащихся 1-4 классов «Согласие да лад - для общего дела клад», кулинарные фестивали «Яркие краски народов 2022!», «Кухня народов мира», ярмарка «В дружной семье», интерактивная игра «В единстве - сила», оформление стендов «Сила России - в единстве народа», «Мы едины!», игровая программа «Россия - это мы»,  выставка рисунков «Моя Родина Россия», познавательно – игровая программа «Дружные дети», соревнования по  мини-футболу «Победила дружба». Всего в мероприятиях, посвященных Дню народного единства, приняли участие 5724 учащихся.
</t>
  </si>
  <si>
    <t>Достигнуты. Доведение средств на выполнение муниципального задания на оказание муниципальных услуг по присмотру и уходу за детьми на территории муниципального образования  "Усинск"выполнено на 100%</t>
  </si>
  <si>
    <t>Достигнуты. Бесплатное питание льготной категории  детей, посещающих образовательные организации, реализующие образовательную программу дошкольного образования осуществлено в полном объеме</t>
  </si>
  <si>
    <t>Достигнуты. Родители (законные представители) обеспеченны выплатой начисленной компенсации  в целях материальной поддержки воспитания детей, посещающих муниципальные дошкольные образовательные в полном объеме</t>
  </si>
  <si>
    <t>Достигнуты. Выполнение мониторингов, майских указов Президента РФ. Достижение показателя среднемесячной заработной платы  согласно постановлению № 1353 от 27.06.2013 года - по дошкольному образования на 102,8%, по общему образованию - 100,7%</t>
  </si>
  <si>
    <t>Достигнуты. Во всех общеобразовательных организациях организовано питание обучающихся 1-4 классов, 100% охват.</t>
  </si>
  <si>
    <t>Достигнуты. Выполнение муниципального задания на оказание муниципальных услуг по предоставлению общего образования на территории муниципального образования  "Усинск" - 100,0% Показатели достигнуты.</t>
  </si>
  <si>
    <t xml:space="preserve">Достигнуты. Выполнение муниципального задания на оказание муниципальных услуг по предоставлению общего образования на территории муниципального образования  "Усинск" - 100,0% </t>
  </si>
  <si>
    <t>Достигнуты. Организация питания обучающихся льготной категории и воспитанников пришкольных интернатов выполнена на 100%</t>
  </si>
  <si>
    <t>Достигнуты. Обеспечено выплаты ежемесячного денежного вознаграждения за классное руководство педагогическим работникам общеобразовательных организаций на 100%</t>
  </si>
  <si>
    <t>Достигнуты. Бесплатное горячее питании обучающихся, получающих начальное общее образование в муниципальных образовательных организациях организовано в полном объеме  (2500 чел)</t>
  </si>
  <si>
    <t xml:space="preserve">Достигнуты. Выполнение мониторингов, майских указов Президента РФ. Достижение показателя среднемесячной заработной платы  согласно постановлению № 1353 от 27.06.2013 года - по дополнительному образованию на 99,1%. Субсидии на размер оплаты труда работников муниципальных учреждений в сфере образования до МРОТ доведены в полном объеме.              </t>
  </si>
  <si>
    <t>Достигнуты. Обеспечение предоставления дополнительного образования детям в рамках системы ПФДО осуществляется 15 образовательными  организациями различной ведомственной принадлежности. В 3 образовательных организациях различных форм собственности осуществляется предоставление дополнительного образования  в рамках персонифицированного финансирования. 620 детей в возрасте от 5 до 18 лет используют сертификат дополнительного образования в статусе сертификата персонифицированного финансирования (7 %).</t>
  </si>
  <si>
    <t>Достигнуты. Выполнение муниципального задания на оказание муниципальных услуг по предоставлению дополнительного  образования на территории муниципального образования  "Усинск" в полном объёме</t>
  </si>
  <si>
    <t>Достигнуты. Доведение средств на выполнение муниципального задания на оказание работ, услуг на территории муниципального образования "Усинск" выполнено на 100,0%.</t>
  </si>
  <si>
    <t xml:space="preserve">Достигнуты. Выплата заработной платы специалистам, согласно Положению по оплате труда. </t>
  </si>
  <si>
    <t xml:space="preserve">Достигнуты. Обеспечение бесперебойной деятельности Управления образования. </t>
  </si>
  <si>
    <t>Достигнуты. Обязательства по выплате проезда к месту использования отпуска и обратно, согласно авансовых отчетов будут выполнены в полном объеме во втором полугодии.</t>
  </si>
  <si>
    <t>Нет</t>
  </si>
  <si>
    <t>Увеличение количества конкурсных мероприятий, активизация участия в конкурсах различного уровня</t>
  </si>
  <si>
    <t>В пяти городских городских общеобразовательных организациях ввели питание с элементами шведского стола, в связи с этим наблюдается увеличение охвата горячим питанием учащихся общеобразовательных организаций.</t>
  </si>
  <si>
    <t>Увеличение числа учащихся, участников мероприятий патриотической направленности различных уровней</t>
  </si>
  <si>
    <t>Основное мероприятие 4.2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</si>
  <si>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Достижение планового показателя с незначительным ростом обусловлено увеличением количества обучающихся, выбравших для изучения   учебные предметы этнокультурной направленности, коми язык (родной и государственный).</t>
  </si>
  <si>
    <t>Увеличение показателя в связи  с выбытием детей в другие регионы и уменьшением численности детей списочного состава</t>
  </si>
  <si>
    <t>Недостижение фактического значения целевого показателя от планового составляет 0,9%, в связи с начислением и выплатой заработной платы в пределах выделенных средств местного бюджета и с выплатой пособий по временной нетрудоспособности по заболеванию из Фонда социального страхования РФ</t>
  </si>
  <si>
    <t>Охват детей в возрасте до трех лет, получающих дошкольное образование в муниципальных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t>
  </si>
  <si>
    <t>Количество выпускников не получивших аттестат</t>
  </si>
  <si>
    <t>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 нарастающим итогом</t>
  </si>
  <si>
    <t>Число педагогических работников, охваченных проведением профессиональных конкурсов, в целях предоставления возможностей для профессионального и карьерного роста</t>
  </si>
  <si>
    <t>Необходимость обучения в связи переходом на обновленные ФГОС НОО, ООО</t>
  </si>
  <si>
    <t>Доля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организаций</t>
  </si>
  <si>
    <t>Доля образовательных организаций, отвечающих требованиям пожарной и санитарно-эпидемиологической безопасности обучающихся, воспитанников и работников образовательных организаций во время учебной деятельности</t>
  </si>
  <si>
    <t xml:space="preserve">Увеличение показателяза за счет увеличения количества образовательных организаций соответствующих антитеррористической защищенности, в связи с внесением изменений в Постановление1006 (в 2022 году  вновь проведено обследование и категорирование) </t>
  </si>
  <si>
    <t>Общее количество образовательных организаций имеющих заключение комиссии (акты) о соответствии требований антитеррористической защищенности</t>
  </si>
  <si>
    <t>Число проектов "Народный бюджет"</t>
  </si>
  <si>
    <t>Достигнуты. 100% (234 человека) по итогам ГИА получили аттестаты о среднем общем образовании. Контрольное событие выполнено.</t>
  </si>
  <si>
    <t>Достигнуты. Проведены все мероприятия, включенные в план работы муниципального ресурсного центра, обучающиеся приняли участие в региональном этапе всероссийской олимпиады школьников, мероприятиях регионального центра выявления, поддержки и развития одаренных детей "Академия юных талантов"</t>
  </si>
  <si>
    <t xml:space="preserve">Достигнуты. Проведены следующие мероприятия: фестиваль спортивной игры "Снежная битва", турнир по древнерусской спортивной игре "Кила", интеллекутально-развлекательная игра  КВИЗ, музбитва между студентами УФ УГТУ и УПТ, акция "Блокадный хлеб", подкаст проект "Голос Усинска", Межведомственная антинаркотическая акция «Молодежь Усинска – за здоровый город». видео проект "Гля, как могу", онлайн неделя молодёжных проектов (школа проектирования), работа волонтерского штаба в рамках Всероссийского проекта "Формирование комфортной городской среды", марафон празднования всемирного дня здоровья, мастер-классы для студенческой молодежи муниципалитета по фото- и видеосъемке в рамках реализации проекта "Коми Студенческая Весна", Фестиваль Дарения #МЫВМЕСТЕ, Всероссийские исторические весты «Блокадный Ленинград», «Космос рядом», «Блокадный хлеб», «Гвоздика на снегу», «Улыбка Гагарина», «Сад памяти», «Письма Победы», «Георгиевская ленточка», «Герой живет рядом», «Подвези ветерана», акция, посвященная Дню России, «Красная гвоздика», «Диктант Победы», «День Героев Отечества», «С Новым годом, ветеран!», "Дворовые игры" в рамках празднования 1 Мая, Субботник на Аллее Ветеранов, акция "Подвези ветерана", Муниципальная акция "Живые картины", Интерактивные площадки "Молодежный Арбат" в день Победы, конкурс рисунка "Счастливое детство", интеллектуальный турнир "Своя игра", спортивное квест-ориентирование "АвтоПоиск", игра по "Что? Где? Когда?",  интеллектуальная игра "Ребусня", реализация Всероссийской акции «МыВместе», Всероссийская акция «Весенняя неделя добра», акция "С Днем России", акция «Свеча памяти», День Молодежи.  На 01 июля 2022 года проведены в рамках деятельности местного отделения ООГДЮО "РДШ" МО ГО "Усинск" следующие мероприятия: муниципальный рейтинговый конкурс "Лучшее первичное отделение", муниципальный слёт первичных отделений ООГДЮО "РДШ" "По пионерским маршрутам", Всероссийская акция "Армейский чемоданчик", мероприятия, посвященные Дню рождения местного отделения ООГДЮО "Российское движение школьников" МО ГО "Усинск", городской праздник "Выпускной бал" для выпускников общеобразовательных организаций. </t>
  </si>
  <si>
    <t xml:space="preserve">Достигнуты. В 2022 года были проведены акции памяти «Блокадный хлеб» и «Гвоздика на снегу». Проект "Имена Победы", Февраль – месяц патриотического воспитания, Квиз "Битва за Сталинград «Защитники Отечества», Вахты Памяти, онлайн-квест «Женские лица войны», субботники в рамках благоустройства памятных мест, Всероссийская акция "Улыбка Гагарина", Онлайн уроки "Космос рядом", международная историческая акция «Диктант Победы», субботник на Аллее ветеранов, Всероссийская акция "Красная гвоздика", Международная акция «Георгиевская ленточка», Акция "Письма Победы", акция "Герой живет рядом", акция "Подвези ветерана", муниципальная акция "Живые картины", Интерактивные площадки "Молодежный Арбат" в день Победы, акция "С Денем России", Всероссийская акция "Сад памяти", Всероссийская акция «Свеча памяти». 
</t>
  </si>
  <si>
    <t>Достигнуты. В период с 01 по 28 февраля  2022 года во всех образовательных организациях прошел месячник патриотического воспитания «Защитники Отечества». В рамках месячника для учащихся  проведены уроки мужества «О россиянах, исполнявших служебный долг за пределами Отечества», беседы «Почетное дело – защита Отечества», «День памяти воинов  - интернационалистов», классные часы «Отечеству служить!», «Есть такая профессия, Родину защищать»,  в том числе с приглашением представителей ветеранских общественных объединений «Союз Афганистана, Чечни и локальных войн», «Союз десантников Усинска». Для учащихся были организованы выставки рисунков «Защитники Отечества», «Война глазами детей», «Герои войны на страницах книг», экскурсия по интерактивной выставке «Дети и война», игровая программа «Армейский быт», просмотры мотивирующих фильмов «#ПисьмаДеду»,  с общим охватом 5348 человек.                                                                                        В МБОУ «СОШ №1» г. Усинска, МБОУ «ООШ» с. Усть-Лыжа прошло торжественное посвящение в юнармейцы, общий охват составил - 24 человека. В период с 16 по 18 февраля  2022 года прошел муниципальный смотр - конкурс знаменных групп «Равнение на знамена», с общим охватом - 35 человек. В  период с 14 по 15 февраля 2022 года для учащихся 2-4 классов прошла интеллектуальная игра "КВИЗтория" с общим охватом 69 человек. с 11 февраля по 11 марта 2022 года на базе сельских общеобразовательных организаций реализован муниципальный  проект "Как юнармеец юнармейцу", всего в проекте приняло участие 47 человек. В период с 23 по 27 мая 2022 года проведены учебные сборы для юношей 10-х классов на базе средних общеобразовательных организаций. В сборах приняли участие 83 учащихся школ. 15 сентября 2022 года прошел городской квест "Город на букву У" с общим охватом 35 юнармейцев. Для обучающихся ОО в период с 20 октября по 11 ноября 2022 года прошел муниципальный конкурс творческих работ "Служи, солдат!", общее количество участников составило 210 человек. В период с 10 октября по 15 ноября 2022 года среди юнармейских отрядов общеобразовательных организаций прошел муниципальный конкурс "Лучший юнармейский отряд МО ГО "Усинск". В конкурсе приняли участие 7 отрядов городских и сельских школ. 09 декабря прошла Торжественная церемония "Посвящение в юнармейцы" в рамках Дня героев Отечества. Всего в ВВПОД "ЮНАРМИЯ" вступили 121 человек.</t>
  </si>
  <si>
    <t xml:space="preserve">В рамках месячника патриотического воспитания "Защитники Отечества" в феврале 2022 года учащиеся общеобразовательных организаций приняли участие в  республиканских и всероссийских акциях «Покорми птиц зимой», «Блокадный хлеб», «Бессмертный полк моей семьи», во всероссийском юнармейском фестивале снеговиков и снежных башен, Всероссийском творческом конкурсе памяти Василия Ланового «Пробуждая сердца», интерактивной викторине, приуроченной ко Дню полного освобождения Ленинграда от фашистской блокады, всего охват составил 1502 человека. 22 мая 2022 года юнармейцы приняли участие в республиканском военно-патриотическом Троицком слете «Служу Отечеству», охват составил 10 человек. Республиканский этап международных армейских игр «АРМИ-2022» - охват составил 10 человек. Республиканский фестиваль "Кадетская честь" - 8 чел. В октябре 2022 года прошел муниципальный слет "Патриотизм - имя собственное" с общим охватом 55 юнармейцев.  В период с 29 ноября по 03 декабря 2022 года команда кадет и юнармейцев выехала в ДООЦ "Гренада" для участия в профильной смене - «Полицейская академия», охват - 11 человек. В декабре 2022 года 13 юнармейцев общеобразовательных организаций приняли участие во Всероссийской чемпионате по киберспорту "Юнармеец в сети". С 09 по 13 ноября 2022 года в ДООЦ "Гренада"для участия в республиканском этапе военно – спортивной игры «Победа - 2022» выехали 26 юнармейцев МАОУ "Лицей" г. Усинска. </t>
  </si>
  <si>
    <t xml:space="preserve">Сведения
о достижении значений целевых показателей (индикаторов) муниципальной программы "Развитие образования" за 2022 год
</t>
  </si>
  <si>
    <t xml:space="preserve">Сведения
о достижении значений показателей результатов использования
субсидий, предоставляемых из республиканского бюджета
Республики Коми муниципальной программы "Развитие образования" за 2022 год
</t>
  </si>
  <si>
    <t>без динамики</t>
  </si>
  <si>
    <t xml:space="preserve">Годовой отчет о ходе реализации и оценке эффективности реализации муниципальной программы «Развитие образования» за 2022 год
 В 2022 году Управление образования администрации муниципального образования городского округа «Усинск»  обеспечило выполнение мероприятий в рамках муниципальной программы «Развитие образования», утвержденной постановлением администрации муниципального образования городского округа «Усинск» от 30 декабря 2019 года № 1907 (далее – МП «РО»), в соответствии с приоритетными направлениями Государственной программы Республики Коми «Развитие образования», утвержденной постановлением Правительства Республики Коми от 31 октября 2019 г. № 522,  включающей основные мероприятия национального проекта «Образование».
а) Уровень достигнутых запланированных результатов на отчетную дату и оценка перспектив выполнения плана реализации муниципальной программы на текущий финансовый год:
Результатом реализации муниципальной программы «Развитие образование» (далее по тексту – МП «РО») в 2022 году является достижение целевых индикаторов по 80% (в 2021г. - 70,4%) основных показателей из 47, наиболее значимые: 
1) На 1,0 % выросла доля детей в возрасте от 1 до 6 лет, получающих дошкольную образовательную услугу и (или) услугу по их содержанию в муниципальных образовательных организациях. При этом все желающие обеспечены местами, неудовлетворенный спрос отсутствует.
2) Увеличился охват детей в возрасте до трех лет, получающих дошкольное образование в муниципальных организациях, осуществляющих образовательную деятельность по образовательным программам дошкольного образования и присмотр и уход, с 44% до 49,6%.
3) Доля детей в возрасте 5-18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этой возрастной группы, выросла с 74,7% до 79%, благодаря открытию 55 новых мест на базе МБОУ «ООШ» с. Усть-Лыжа, Центра цифрового образования «IT-куб»  МБОУ «СОШ №1» г. Усинска и увеличению до 9 число центров образования «Точка роста» в муниципальных общеобразовательных организациях.
4) На 3% выросло число молодежи МО ГО «Усинск», задействованной в мероприятиях по вовлечению в творческую деятельность, с 36,9 до 39,9%.
5) 100% выпускников муниципальных общеобразовательных организаций получили аттестат о среднем общем образовании.
6) Более 60% обучающихся по основным образовательным программам начального общего, основного общего и среднего общего образования приняли участие в олимпиадах и конкурсах различного уровня.
7) Растет число школьников, ставших участниками всероссийских мероприятий,  направленных на раннюю профориентацию, 170 детей получили рекомендации по построению индивидуального учебного плана в соответствии с выбранными профессиональными компетенциями.
8) Увеличилось число педагогических работников, охваченных проведением профессиональных конкурсов с 70 до 77 педагогов.
9) В 12 образовательных организациях проведены капитальные и/или текущих ремонты, приобретено оборудование для пищеблоков в целях их приведения в соответствие с санитарно-эпидемиологическими требованиями (правилами). Завершено строительство здания детского сада в с. Мутный Материк на 80 мест.
10) Реализовано 8 народных проектов в сфере образования: «Детский сад - территория творчества и развития» - МБДОУ «Детский сад» с. Усть-Уса; «Школьная летопись» - МБОУ «НШДС» д. Новикбож; «Окна роста» - МБОУ «СОШ» с. Усть-Уса; «Живые линии В. Игнатова» - МБОУ «СОШ» с. Усть-Уса; «Территория открытия» - МБОУ «СОШ № 1» г. Усинска; «Сохраним тепло в родной школе» - МБОУ «ООШ» с. Усть-Лыжа; «Реализуй свой потенциал вместе с РДШ» - МБОУ «ООШ» пгт Парма; «КВН (команда вожатых – наставников)» - МАУДО «ЦДОД» г. Усинска.
11) Охвачены различными формами отдыха 2974 ребенка, в том числе 761 ребенок, находящийся в трудной жизненной ситуации.
Не достигнуты плановые значения, но отмечается положительная динамика в сравнении с 2021 г. по 4 показателям: 
Вырос уровень удовлетворенности населения качеством дошкольного образования, общего образования, дополнительного образования, но ввиду сохранения рисков роста заболеваемости (COVID-19 и ОРВИ) и ограничительных мер не удалось достичь плановых показателей.
Среднемесячная заработная плата педагогических работников муниципальных учреждений дополнительного образования выросла на 6 851,00 руб.
Не достигнуты плановые значения:
1) Доля муниципальных общеобразовательных организаций, соответствующих современным требованиям обучения, в общем количестве муниципальных образовательных организаций сократилась до 90,8%, что связано с потребностью в проведении капитального ремонта в 4 общеобразовательных организациях, прошедших государственную экспертизу:  МБОУ «СОШ № 5» г. Усинска, МБОУ «СОШ» с. Усть-Уса, МБОУ «СОШ» с. Щельябож, МБОУ «ООШ» д. Денисовка. По эти общеобразовательным организациям поданы заявки на участие в федеральной программе модернизации школьных систем образования.   
2) Доля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организаций, отклонение от плана на 1,7%, что связано с изменением правил приема в общеобразовательные организации в части преимущественного права братьев и сестер с 2021 года.
3) Доля  образовательных  организаций,  оснащенных  современными средствами пожарной автоматики, в связи с истечение срока АПС свыше 10 лет в 4-х здания образовательных организаций.  
4) Количество детей  в возрасте от 14 до 18 лет, трудоустроенных в каникулярное время, так как не внесены своевременно изменения в МП «РО»  с учетом финансового обеспечения.
Сведения о достижении значений целевых показателей (индикаторов) включены в состав Отчета и приведены в приложении (таблица 6).
Большинство запланированных основных мероприятий МП «РО» в течение 2022 года исполнены в полном объеме, их доля составила 77,3% (2021 год – 72,7 %) от общего числа  мероприятий (27). Основные мероприятия не выполнены в полном объеме в части освоения финансовых средств. 
Выплаты на оказание услуг по обращению с твердыми коммунальными отходами произведены по фактическим расходам, согласно выставленным счетам - фактурам:
 Основное мероприятие 4.1 «Обеспечение присмотра и ухода за детьми, включая организацию их питания и режима дня»;
 Основное мероприятие 4.5 «Предоставление общего образования»;
 Основное мероприятие 4.7 «Организация предоставления дополнительного образования детям»;
 Основное мероприятие 4.8 «Обеспечение деятельности МБУ «Молодежный центр» 
Выплаты по начислениям на оплату труда произведены по фактическим расходам с применением регрессивной шкалы:
 Основное мероприятие 4.9 «Функционирование аппарата Управления образования администрации МО ГО «Усинск»»;
 Основное мероприятие 4.10 «Обеспечение деятельности  Управления образования»
Сведения о степени выполнения основных мероприятий, входящих в состав подпрограмм МП «РО», включены в состав Отчета и приведены в приложении (таблица 7).
б) Использование бюджетных и иных средств на реализацию мероприятий муниципальной программы по состоянию на дату представления Доклада:
- запланированные объемы бюджетных и иных средств на текущий год:
Всего на реализацию МП «РО» в 2022 году запланировано было 2 102 098,4 тыс. руб.,  в том числе из федерального бюджета – 68 167,9 тыс. руб., республиканского бюджета Республики Коми – 1 517 200,7 тыс. руб., местного бюджета – 403 942,7 тыс. руб., внебюджетных источников – 112 787,1 тыс.руб.
 фактические расходы на дату представления Отчета:
По итогам 2022 года было освоено 2 101 229,9 тыс. руб. что составило 99,96% от планового показателя, в  том числе из федерального бюджета – 68 167,9 тыс.руб. (100,0%), республиканского бюджета Республики Коми – 1 516 944,9 тыс. руб. (99,98%), местного бюджета – 403 330,0 тыс. руб. (99,85%), внебюджетные источники – 112 787,1 тыс.руб. (100,0%).
В соответствии с новой методикой расчета результат оценки эффективности МП «РО» за 2022 год составил – 84,79 балла (2021 год – 72,98 баллов), что позволяет оценить МП «РО» как «умеренно эффективную».
Информация о ресурсном обеспечении реализации МП «РО» за счет всех источников финансирования включена в состав Отчета и приведена в приложении (таблица 8).
в) Информация о внесенных ответственным исполнителем изменениях в муниципальную программу в 2022 году:
По итогам 2022 года в муниципальную программу было внесено 2 изменения, а именно:
 Постановление администрации муниципального образования городского округа «Усинск» от 24 января 2022 года № 78 «О внесении изменений в постановление администрации муниципального образования городского округа «Усинск» от 30 декабря 2019 года № 1907 «Об утверждении муниципальной программы «Развитие образования»;
 Постановление администрации муниципального образования городского округа «Усинск» от 30 марта 2022 года № 492 «О внесении изменений в постановление администрации муниципального образования городского округа «Усинск» от 30 декабря 2019 года № 1907 «Об утверждении муниципальной программы «Развитие образования».
г) Предложения по дальнейшей реализации муниципальной программы:
Осуществить реализацию МП «РО» в 2023 году в соответствии  с приоритетными направлениями Стратегии социально-экономического развития МО ГО «Усинск» до 2035 г., утвержденной решением внеочередной сессии Совета муниципального образования городского округа «Усинск» шестого созыва от 13 октября 2020 года № 79.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</si>
</sst>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1"/>
      <color theme="1"/>
      <name val="Calibri"/>
      <family val="2"/>
      <charset val="204"/>
      <scheme val="minor"/>
    </font>
    <font>
      <sz val="10"/>
      <name val="Arial Cyr"/>
      <charset val="204"/>
    </font>
    <font>
      <sz val="10"/>
      <name val="Times New Roman"/>
      <family val="1"/>
      <charset val="204"/>
    </font>
    <font>
      <sz val="11"/>
      <name val="Times New Roman"/>
      <family val="1"/>
      <charset val="204"/>
    </font>
    <font>
      <sz val="9"/>
      <name val="Times New Roman"/>
      <family val="1"/>
      <charset val="204"/>
    </font>
    <font>
      <i/>
      <sz val="9"/>
      <name val="Times New Roman"/>
      <family val="1"/>
      <charset val="204"/>
    </font>
    <font>
      <b/>
      <sz val="10"/>
      <name val="Times New Roman"/>
      <family val="1"/>
      <charset val="204"/>
    </font>
    <font>
      <b/>
      <sz val="9"/>
      <name val="Times New Roman"/>
      <family val="1"/>
      <charset val="204"/>
    </font>
    <font>
      <sz val="11"/>
      <name val="Calibri"/>
      <family val="2"/>
      <charset val="204"/>
      <scheme val="minor"/>
    </font>
    <font>
      <b/>
      <i/>
      <sz val="9"/>
      <name val="Times New Roman"/>
      <family val="1"/>
      <charset val="204"/>
    </font>
    <font>
      <sz val="11"/>
      <color theme="1"/>
      <name val="Calibri"/>
      <family val="2"/>
      <charset val="204"/>
      <scheme val="minor"/>
    </font>
    <font>
      <b/>
      <sz val="11"/>
      <name val="Times New Roman"/>
      <family val="1"/>
      <charset val="204"/>
    </font>
    <font>
      <i/>
      <sz val="9"/>
      <color theme="1"/>
      <name val="Times New Roman"/>
      <family val="1"/>
      <charset val="204"/>
    </font>
    <font>
      <sz val="9"/>
      <color theme="1"/>
      <name val="Times New Roman"/>
      <family val="1"/>
      <charset val="204"/>
    </font>
    <font>
      <sz val="9"/>
      <color rgb="FF000000"/>
      <name val="Times New Roman"/>
      <family val="1"/>
      <charset val="204"/>
    </font>
    <font>
      <sz val="8"/>
      <name val="Times New Roman"/>
      <family val="1"/>
      <charset val="204"/>
    </font>
    <font>
      <b/>
      <i/>
      <sz val="8"/>
      <name val="Times New Roman"/>
      <family val="1"/>
      <charset val="204"/>
    </font>
    <font>
      <sz val="10"/>
      <color theme="1"/>
      <name val="Times New Roman"/>
      <family val="1"/>
      <charset val="204"/>
    </font>
    <font>
      <b/>
      <sz val="11"/>
      <color theme="1"/>
      <name val="Times New Roman"/>
      <family val="1"/>
      <charset val="204"/>
    </font>
    <font>
      <sz val="9"/>
      <name val="Symbol"/>
      <family val="1"/>
      <charset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
    <xf numFmtId="0" fontId="0" fillId="0" borderId="0"/>
    <xf numFmtId="0" fontId="1" fillId="0" borderId="0"/>
    <xf numFmtId="0" fontId="10" fillId="0" borderId="0"/>
    <xf numFmtId="0" fontId="1" fillId="0" borderId="0"/>
    <xf numFmtId="0" fontId="10" fillId="0" borderId="0"/>
  </cellStyleXfs>
  <cellXfs count="239">
    <xf numFmtId="0" fontId="0" fillId="0" borderId="0" xfId="0"/>
    <xf numFmtId="0" fontId="5"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4" fillId="0" borderId="0" xfId="0" applyFont="1" applyFill="1" applyAlignment="1">
      <alignment horizontal="center" vertical="top"/>
    </xf>
    <xf numFmtId="0" fontId="5" fillId="0" borderId="1" xfId="0" applyFont="1" applyFill="1" applyBorder="1" applyAlignment="1">
      <alignment horizontal="justify" vertical="top" wrapText="1"/>
    </xf>
    <xf numFmtId="0" fontId="4" fillId="0" borderId="1" xfId="0" applyFont="1" applyFill="1" applyBorder="1" applyAlignment="1">
      <alignment vertical="top" wrapText="1"/>
    </xf>
    <xf numFmtId="3" fontId="5" fillId="0" borderId="1" xfId="0" applyNumberFormat="1" applyFont="1" applyFill="1" applyBorder="1" applyAlignment="1">
      <alignment horizontal="center" vertical="top"/>
    </xf>
    <xf numFmtId="0" fontId="4" fillId="0" borderId="1" xfId="0" applyFont="1" applyFill="1" applyBorder="1" applyAlignment="1">
      <alignment horizontal="justify" vertical="top" wrapText="1"/>
    </xf>
    <xf numFmtId="2" fontId="4" fillId="0" borderId="1" xfId="0" applyNumberFormat="1" applyFont="1" applyFill="1" applyBorder="1" applyAlignment="1">
      <alignment horizontal="center" vertical="top"/>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0" applyNumberFormat="1" applyFont="1" applyFill="1" applyBorder="1" applyAlignment="1">
      <alignment horizontal="center" vertical="top"/>
    </xf>
    <xf numFmtId="0" fontId="2"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xf>
    <xf numFmtId="0" fontId="5" fillId="0" borderId="0" xfId="0" applyFont="1" applyFill="1" applyAlignment="1">
      <alignment vertical="top"/>
    </xf>
    <xf numFmtId="0" fontId="5" fillId="0" borderId="0" xfId="0" applyFont="1" applyFill="1" applyBorder="1" applyAlignment="1">
      <alignment horizontal="center" vertical="top"/>
    </xf>
    <xf numFmtId="49" fontId="4" fillId="0" borderId="0" xfId="0" applyNumberFormat="1" applyFont="1" applyFill="1" applyAlignment="1">
      <alignment horizontal="left" vertical="top"/>
    </xf>
    <xf numFmtId="0" fontId="4" fillId="0" borderId="2" xfId="0" applyFont="1" applyFill="1" applyBorder="1" applyAlignment="1">
      <alignment horizontal="center" vertical="top" wrapText="1"/>
    </xf>
    <xf numFmtId="0" fontId="5" fillId="0" borderId="2" xfId="0" applyFont="1" applyFill="1" applyBorder="1" applyAlignment="1">
      <alignment horizontal="center" vertical="top"/>
    </xf>
    <xf numFmtId="0" fontId="2" fillId="0" borderId="0" xfId="0" applyFont="1" applyFill="1" applyAlignment="1">
      <alignment horizontal="left" vertical="top"/>
    </xf>
    <xf numFmtId="0" fontId="2" fillId="0" borderId="0" xfId="0" applyFont="1" applyFill="1" applyBorder="1" applyAlignment="1">
      <alignment horizontal="left" vertical="top"/>
    </xf>
    <xf numFmtId="3" fontId="4" fillId="0" borderId="1" xfId="0" applyNumberFormat="1" applyFont="1" applyFill="1" applyBorder="1" applyAlignment="1">
      <alignment horizontal="center" vertical="top"/>
    </xf>
    <xf numFmtId="0" fontId="5" fillId="0" borderId="3" xfId="0" applyFont="1" applyFill="1" applyBorder="1" applyAlignment="1">
      <alignment horizontal="center" vertical="top"/>
    </xf>
    <xf numFmtId="0" fontId="5" fillId="0" borderId="3" xfId="0" applyFont="1" applyFill="1" applyBorder="1" applyAlignment="1">
      <alignment vertical="top"/>
    </xf>
    <xf numFmtId="0" fontId="4" fillId="0" borderId="0" xfId="0" applyFont="1" applyFill="1" applyBorder="1" applyAlignment="1">
      <alignment horizontal="right" vertical="top"/>
    </xf>
    <xf numFmtId="0" fontId="4" fillId="0" borderId="0" xfId="0" applyFont="1" applyFill="1" applyBorder="1" applyAlignment="1">
      <alignment vertical="top"/>
    </xf>
    <xf numFmtId="0" fontId="5" fillId="0" borderId="0" xfId="0" applyFont="1" applyFill="1" applyBorder="1" applyAlignment="1">
      <alignment vertical="top"/>
    </xf>
    <xf numFmtId="0" fontId="2" fillId="0" borderId="0" xfId="0" applyFont="1" applyFill="1" applyAlignment="1">
      <alignment horizontal="right" vertical="top"/>
    </xf>
    <xf numFmtId="0" fontId="5" fillId="0" borderId="0" xfId="0" applyFont="1" applyFill="1" applyBorder="1" applyAlignment="1">
      <alignment horizontal="center" vertical="top" wrapText="1"/>
    </xf>
    <xf numFmtId="164" fontId="4" fillId="0" borderId="1" xfId="0" applyNumberFormat="1" applyFont="1" applyFill="1" applyBorder="1" applyAlignment="1">
      <alignment horizontal="center" vertical="top"/>
    </xf>
    <xf numFmtId="0" fontId="2" fillId="0" borderId="0" xfId="0" applyFont="1" applyFill="1" applyAlignment="1">
      <alignment horizontal="center" vertical="top"/>
    </xf>
    <xf numFmtId="0" fontId="4" fillId="0" borderId="0" xfId="0" applyFont="1" applyFill="1" applyAlignment="1">
      <alignment vertical="top"/>
    </xf>
    <xf numFmtId="0" fontId="4" fillId="0" borderId="0" xfId="0" applyFont="1" applyFill="1" applyAlignment="1">
      <alignment vertical="top" wrapText="1"/>
    </xf>
    <xf numFmtId="164" fontId="4" fillId="0" borderId="0" xfId="0" applyNumberFormat="1" applyFont="1" applyFill="1" applyAlignment="1">
      <alignment horizontal="center" vertical="top"/>
    </xf>
    <xf numFmtId="0" fontId="7" fillId="0" borderId="0" xfId="0" applyFont="1" applyFill="1" applyAlignment="1">
      <alignment vertical="top"/>
    </xf>
    <xf numFmtId="0" fontId="5" fillId="0" borderId="0" xfId="0" applyFont="1" applyFill="1" applyBorder="1" applyAlignment="1">
      <alignment horizontal="justify" vertical="top" wrapText="1"/>
    </xf>
    <xf numFmtId="164" fontId="4" fillId="0" borderId="1"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0" fontId="9" fillId="0" borderId="3" xfId="0" applyFont="1" applyFill="1" applyBorder="1" applyAlignment="1">
      <alignment horizontal="center" vertical="top"/>
    </xf>
    <xf numFmtId="0" fontId="9" fillId="0" borderId="3" xfId="0" applyFont="1" applyFill="1" applyBorder="1" applyAlignment="1">
      <alignment vertical="top" wrapText="1"/>
    </xf>
    <xf numFmtId="0" fontId="5" fillId="0" borderId="0" xfId="0" applyFont="1" applyFill="1" applyAlignment="1">
      <alignment horizontal="center" vertical="top"/>
    </xf>
    <xf numFmtId="2" fontId="5" fillId="0" borderId="1" xfId="0" applyNumberFormat="1" applyFont="1" applyFill="1" applyBorder="1" applyAlignment="1">
      <alignment horizontal="center" vertical="top"/>
    </xf>
    <xf numFmtId="0" fontId="7" fillId="0" borderId="1" xfId="0" applyFont="1" applyFill="1" applyBorder="1" applyAlignment="1">
      <alignment vertical="top"/>
    </xf>
    <xf numFmtId="0" fontId="7" fillId="0" borderId="1" xfId="0" applyFont="1" applyFill="1" applyBorder="1" applyAlignment="1">
      <alignment vertical="top" wrapText="1"/>
    </xf>
    <xf numFmtId="0" fontId="4" fillId="0" borderId="1" xfId="0" applyFont="1" applyFill="1" applyBorder="1" applyAlignment="1">
      <alignment horizontal="left" vertical="top"/>
    </xf>
    <xf numFmtId="0" fontId="7" fillId="0" borderId="1" xfId="0" applyFont="1" applyFill="1" applyBorder="1" applyAlignment="1">
      <alignment horizontal="left" vertical="top"/>
    </xf>
    <xf numFmtId="0" fontId="3" fillId="0" borderId="0" xfId="0" applyFont="1" applyFill="1" applyAlignment="1">
      <alignment vertical="top"/>
    </xf>
    <xf numFmtId="0" fontId="11" fillId="0" borderId="0" xfId="0" applyFont="1" applyFill="1" applyAlignment="1">
      <alignment vertical="top"/>
    </xf>
    <xf numFmtId="164" fontId="3" fillId="0" borderId="0" xfId="0" applyNumberFormat="1" applyFont="1" applyFill="1" applyAlignment="1">
      <alignment vertical="top"/>
    </xf>
    <xf numFmtId="164" fontId="3" fillId="0" borderId="1" xfId="0" applyNumberFormat="1" applyFont="1" applyFill="1" applyBorder="1" applyAlignment="1">
      <alignment horizontal="justify" vertical="top" wrapText="1"/>
    </xf>
    <xf numFmtId="0" fontId="11"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lignment horizontal="right" vertical="top"/>
    </xf>
    <xf numFmtId="2" fontId="6" fillId="0" borderId="0" xfId="0" applyNumberFormat="1" applyFont="1" applyFill="1" applyBorder="1" applyAlignment="1">
      <alignment horizontal="right" vertical="top" wrapText="1"/>
    </xf>
    <xf numFmtId="2" fontId="2" fillId="0" borderId="0" xfId="0" applyNumberFormat="1" applyFont="1" applyFill="1" applyBorder="1" applyAlignment="1">
      <alignment horizontal="right" vertical="top" wrapText="1"/>
    </xf>
    <xf numFmtId="0" fontId="4" fillId="0" borderId="0" xfId="0" applyFont="1" applyFill="1" applyAlignment="1">
      <alignment horizontal="center" vertical="top" wrapText="1"/>
    </xf>
    <xf numFmtId="165" fontId="4" fillId="0" borderId="1" xfId="0" applyNumberFormat="1" applyFont="1" applyFill="1" applyBorder="1" applyAlignment="1">
      <alignment horizontal="center" vertical="top"/>
    </xf>
    <xf numFmtId="0" fontId="3" fillId="0" borderId="0" xfId="0" applyNumberFormat="1" applyFont="1" applyFill="1" applyAlignment="1">
      <alignment vertical="top"/>
    </xf>
    <xf numFmtId="0" fontId="3" fillId="0" borderId="1" xfId="0" applyFont="1" applyFill="1" applyBorder="1" applyAlignment="1">
      <alignment vertical="top" wrapText="1"/>
    </xf>
    <xf numFmtId="0" fontId="4" fillId="0" borderId="0" xfId="0" applyFont="1" applyFill="1" applyAlignment="1">
      <alignment horizontal="center" vertical="top" wrapText="1"/>
    </xf>
    <xf numFmtId="0" fontId="11" fillId="0" borderId="1" xfId="0" applyNumberFormat="1" applyFont="1" applyFill="1" applyBorder="1" applyAlignment="1">
      <alignment horizontal="center" vertical="top"/>
    </xf>
    <xf numFmtId="0" fontId="15" fillId="0" borderId="3" xfId="0" applyFont="1" applyFill="1" applyBorder="1" applyAlignment="1">
      <alignmen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xf>
    <xf numFmtId="0" fontId="5" fillId="2" borderId="1" xfId="0" applyFont="1" applyFill="1" applyBorder="1" applyAlignment="1">
      <alignment horizontal="center" vertical="top"/>
    </xf>
    <xf numFmtId="3" fontId="5" fillId="2" borderId="1" xfId="0" applyNumberFormat="1" applyFont="1" applyFill="1" applyBorder="1" applyAlignment="1">
      <alignment horizontal="center" vertical="top"/>
    </xf>
    <xf numFmtId="0" fontId="4" fillId="2" borderId="1" xfId="0" applyFont="1" applyFill="1" applyBorder="1" applyAlignment="1">
      <alignment horizontal="justify" vertical="top" wrapText="1"/>
    </xf>
    <xf numFmtId="164" fontId="4" fillId="2" borderId="1" xfId="0" applyNumberFormat="1" applyFont="1" applyFill="1" applyBorder="1" applyAlignment="1">
      <alignment horizontal="center" vertical="top" wrapText="1"/>
    </xf>
    <xf numFmtId="0" fontId="4" fillId="0" borderId="2" xfId="0" applyFont="1" applyFill="1" applyBorder="1" applyAlignment="1">
      <alignment horizontal="center"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NumberFormat="1" applyFont="1" applyFill="1" applyBorder="1" applyAlignment="1">
      <alignment horizontal="center" vertical="top" wrapText="1"/>
    </xf>
    <xf numFmtId="0" fontId="11" fillId="0" borderId="4" xfId="0" applyFont="1" applyFill="1" applyBorder="1" applyAlignment="1">
      <alignment vertical="top" wrapText="1"/>
    </xf>
    <xf numFmtId="0" fontId="11" fillId="0" borderId="8" xfId="0" applyFont="1" applyFill="1" applyBorder="1" applyAlignment="1">
      <alignment vertical="top" wrapText="1"/>
    </xf>
    <xf numFmtId="49" fontId="3" fillId="0" borderId="0" xfId="0" applyNumberFormat="1" applyFont="1" applyFill="1" applyAlignment="1">
      <alignment horizontal="center" vertical="top"/>
    </xf>
    <xf numFmtId="49" fontId="11" fillId="0" borderId="1" xfId="0" applyNumberFormat="1" applyFont="1" applyFill="1" applyBorder="1" applyAlignment="1">
      <alignment horizontal="center" vertical="top"/>
    </xf>
    <xf numFmtId="0" fontId="17" fillId="0" borderId="1" xfId="0" applyFont="1" applyBorder="1" applyAlignment="1">
      <alignment horizontal="center" vertical="top" wrapText="1"/>
    </xf>
    <xf numFmtId="0" fontId="17" fillId="0" borderId="0" xfId="0" applyFont="1" applyAlignment="1">
      <alignment horizontal="right"/>
    </xf>
    <xf numFmtId="0" fontId="11" fillId="0" borderId="1" xfId="0" applyFont="1" applyFill="1" applyBorder="1" applyAlignment="1">
      <alignment horizontal="justify" vertical="top" wrapText="1"/>
    </xf>
    <xf numFmtId="2" fontId="6" fillId="0" borderId="1" xfId="0" applyNumberFormat="1" applyFont="1" applyFill="1" applyBorder="1" applyAlignment="1">
      <alignment horizontal="left" vertical="top" wrapText="1"/>
    </xf>
    <xf numFmtId="2" fontId="2" fillId="0" borderId="1" xfId="0" applyNumberFormat="1" applyFont="1" applyFill="1" applyBorder="1" applyAlignment="1">
      <alignment horizontal="left" vertical="top" wrapText="1"/>
    </xf>
    <xf numFmtId="0" fontId="17" fillId="0" borderId="1" xfId="0" applyFont="1" applyBorder="1" applyAlignment="1">
      <alignment horizontal="center" vertical="top" wrapText="1"/>
    </xf>
    <xf numFmtId="3" fontId="17" fillId="0" borderId="1" xfId="0" applyNumberFormat="1" applyFont="1" applyBorder="1" applyAlignment="1">
      <alignment horizontal="center" vertical="top" wrapText="1"/>
    </xf>
    <xf numFmtId="164" fontId="11" fillId="0" borderId="1" xfId="0" applyNumberFormat="1" applyFont="1" applyFill="1" applyBorder="1" applyAlignment="1">
      <alignment vertical="top"/>
    </xf>
    <xf numFmtId="0" fontId="2" fillId="0" borderId="0" xfId="0" applyFont="1" applyFill="1" applyAlignment="1">
      <alignment horizontal="right" vertical="top" wrapText="1"/>
    </xf>
    <xf numFmtId="164" fontId="6" fillId="0"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xf>
    <xf numFmtId="164" fontId="2" fillId="0" borderId="1" xfId="0" applyNumberFormat="1" applyFont="1" applyFill="1" applyBorder="1" applyAlignment="1">
      <alignment vertical="top"/>
    </xf>
    <xf numFmtId="164" fontId="2"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justify" vertical="top" wrapText="1"/>
    </xf>
    <xf numFmtId="3" fontId="3" fillId="0" borderId="3"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5" fillId="0" borderId="1" xfId="0" applyFont="1" applyFill="1" applyBorder="1" applyAlignment="1">
      <alignment vertical="top"/>
    </xf>
    <xf numFmtId="0" fontId="4" fillId="0" borderId="1"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xf>
    <xf numFmtId="0" fontId="3" fillId="0" borderId="1" xfId="0" applyFont="1" applyFill="1" applyBorder="1" applyAlignment="1">
      <alignment horizontal="justify" vertical="top" wrapText="1"/>
    </xf>
    <xf numFmtId="0" fontId="3" fillId="0" borderId="1" xfId="2" applyFont="1" applyFill="1" applyBorder="1" applyAlignment="1">
      <alignment horizontal="center" vertical="top" wrapText="1"/>
    </xf>
    <xf numFmtId="4" fontId="11" fillId="0" borderId="1" xfId="0" applyNumberFormat="1" applyFont="1" applyFill="1" applyBorder="1" applyAlignment="1">
      <alignment horizontal="center" vertical="top" wrapText="1"/>
    </xf>
    <xf numFmtId="2" fontId="11" fillId="0" borderId="1" xfId="0" applyNumberFormat="1" applyFont="1" applyFill="1" applyBorder="1" applyAlignment="1">
      <alignment horizontal="center" vertical="top" wrapText="1"/>
    </xf>
    <xf numFmtId="0" fontId="3" fillId="0" borderId="0" xfId="0" applyFont="1" applyFill="1" applyAlignment="1">
      <alignment horizontal="center" vertical="top"/>
    </xf>
    <xf numFmtId="0" fontId="3" fillId="0" borderId="1" xfId="0" applyFont="1" applyFill="1" applyBorder="1" applyAlignment="1">
      <alignment horizontal="justify" vertical="top" wrapText="1"/>
    </xf>
    <xf numFmtId="0" fontId="19" fillId="0" borderId="1"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 xfId="0" applyFont="1" applyFill="1" applyBorder="1" applyAlignment="1">
      <alignment horizontal="center" vertical="top"/>
    </xf>
    <xf numFmtId="0" fontId="4" fillId="0" borderId="1" xfId="0" applyFont="1" applyFill="1" applyBorder="1" applyAlignment="1">
      <alignmen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3" fillId="0" borderId="1" xfId="0" applyFont="1" applyFill="1" applyBorder="1" applyAlignment="1">
      <alignment horizontal="justify" vertical="top" wrapText="1"/>
    </xf>
    <xf numFmtId="0" fontId="4" fillId="0" borderId="10" xfId="0" applyFont="1" applyFill="1" applyBorder="1" applyAlignment="1">
      <alignment horizontal="center" vertical="top" wrapText="1"/>
    </xf>
    <xf numFmtId="0" fontId="5" fillId="0" borderId="6" xfId="0" applyFont="1" applyFill="1" applyBorder="1" applyAlignment="1">
      <alignment vertical="top" wrapText="1"/>
    </xf>
    <xf numFmtId="0" fontId="4" fillId="0" borderId="6" xfId="0" applyFont="1" applyFill="1" applyBorder="1" applyAlignment="1">
      <alignment horizontal="center" vertical="top" wrapText="1"/>
    </xf>
    <xf numFmtId="0" fontId="4" fillId="0" borderId="6" xfId="0" applyFont="1" applyFill="1" applyBorder="1" applyAlignment="1">
      <alignment horizontal="center" vertical="top"/>
    </xf>
    <xf numFmtId="3" fontId="4" fillId="0" borderId="6" xfId="0" applyNumberFormat="1" applyFont="1" applyFill="1" applyBorder="1" applyAlignment="1">
      <alignment horizontal="center" vertical="top"/>
    </xf>
    <xf numFmtId="0" fontId="15" fillId="0" borderId="11" xfId="0" applyFont="1" applyFill="1" applyBorder="1" applyAlignment="1">
      <alignment vertical="top" wrapText="1"/>
    </xf>
    <xf numFmtId="0" fontId="5" fillId="0" borderId="10"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Fill="1" applyBorder="1" applyAlignment="1">
      <alignment horizontal="center" vertical="top" wrapText="1"/>
    </xf>
    <xf numFmtId="0" fontId="5" fillId="0" borderId="6" xfId="0" applyFont="1" applyFill="1" applyBorder="1" applyAlignment="1">
      <alignment horizontal="center" vertical="top"/>
    </xf>
    <xf numFmtId="3" fontId="5" fillId="0" borderId="6" xfId="0" applyNumberFormat="1" applyFont="1" applyFill="1" applyBorder="1" applyAlignment="1">
      <alignment horizontal="center" vertical="top"/>
    </xf>
    <xf numFmtId="0" fontId="9" fillId="0" borderId="11" xfId="0" applyFont="1" applyFill="1" applyBorder="1" applyAlignment="1">
      <alignment vertical="top" wrapText="1"/>
    </xf>
    <xf numFmtId="0" fontId="5" fillId="2" borderId="6" xfId="0" applyFont="1" applyFill="1" applyBorder="1" applyAlignment="1">
      <alignment horizontal="center" vertical="top"/>
    </xf>
    <xf numFmtId="0" fontId="5" fillId="2" borderId="10" xfId="0" applyFont="1" applyFill="1" applyBorder="1" applyAlignment="1">
      <alignment horizontal="center" vertical="top" wrapText="1"/>
    </xf>
    <xf numFmtId="0" fontId="5" fillId="2" borderId="6" xfId="0" applyFont="1" applyFill="1" applyBorder="1" applyAlignment="1">
      <alignment vertical="top" wrapText="1"/>
    </xf>
    <xf numFmtId="0" fontId="5" fillId="2" borderId="6" xfId="0" applyFont="1" applyFill="1" applyBorder="1" applyAlignment="1">
      <alignment horizontal="center" vertical="top" wrapText="1"/>
    </xf>
    <xf numFmtId="3" fontId="5" fillId="2" borderId="6" xfId="0" applyNumberFormat="1" applyFont="1" applyFill="1" applyBorder="1" applyAlignment="1">
      <alignment horizontal="center" vertical="top"/>
    </xf>
    <xf numFmtId="0" fontId="9" fillId="2" borderId="11" xfId="0" applyFont="1" applyFill="1" applyBorder="1" applyAlignment="1">
      <alignment vertical="top" wrapText="1"/>
    </xf>
    <xf numFmtId="0" fontId="5" fillId="0" borderId="11" xfId="0" applyFont="1" applyFill="1" applyBorder="1" applyAlignment="1" applyProtection="1">
      <alignment horizontal="justify" vertical="top" wrapText="1"/>
    </xf>
    <xf numFmtId="0" fontId="5" fillId="0" borderId="10" xfId="0" applyFont="1" applyFill="1" applyBorder="1" applyAlignment="1">
      <alignment horizontal="center" vertical="top"/>
    </xf>
    <xf numFmtId="0" fontId="9" fillId="0" borderId="11" xfId="0" applyFont="1" applyFill="1" applyBorder="1" applyAlignment="1">
      <alignment horizontal="center" vertical="top"/>
    </xf>
    <xf numFmtId="0" fontId="5" fillId="0" borderId="11" xfId="0" applyFont="1" applyFill="1" applyBorder="1" applyAlignment="1">
      <alignment horizontal="center" vertical="top"/>
    </xf>
    <xf numFmtId="0" fontId="5" fillId="0" borderId="6" xfId="0" applyFont="1" applyFill="1" applyBorder="1" applyAlignment="1">
      <alignment horizontal="justify" vertical="top" wrapText="1"/>
    </xf>
    <xf numFmtId="164" fontId="4" fillId="0" borderId="6" xfId="0" applyNumberFormat="1" applyFont="1" applyFill="1" applyBorder="1" applyAlignment="1">
      <alignment horizontal="center" vertical="top" wrapText="1"/>
    </xf>
    <xf numFmtId="164" fontId="5" fillId="0" borderId="6" xfId="0" applyNumberFormat="1" applyFont="1" applyFill="1" applyBorder="1" applyAlignment="1">
      <alignment horizontal="center" vertical="top"/>
    </xf>
    <xf numFmtId="0" fontId="12" fillId="0" borderId="6" xfId="0" applyFont="1" applyFill="1" applyBorder="1" applyAlignment="1">
      <alignment vertical="top" wrapText="1"/>
    </xf>
    <xf numFmtId="0" fontId="5" fillId="0" borderId="6" xfId="0" applyNumberFormat="1" applyFont="1" applyFill="1" applyBorder="1" applyAlignment="1">
      <alignment horizontal="center" vertical="top"/>
    </xf>
    <xf numFmtId="0" fontId="5" fillId="0" borderId="6" xfId="0" applyFont="1" applyFill="1" applyBorder="1" applyAlignment="1">
      <alignment vertical="top"/>
    </xf>
    <xf numFmtId="0" fontId="4" fillId="0" borderId="6"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6" xfId="0" applyFont="1" applyFill="1" applyBorder="1" applyAlignment="1">
      <alignment horizontal="left" vertical="center" wrapText="1"/>
    </xf>
    <xf numFmtId="0" fontId="5" fillId="0" borderId="11" xfId="0" applyFont="1" applyFill="1" applyBorder="1" applyAlignment="1">
      <alignment vertical="top"/>
    </xf>
    <xf numFmtId="0" fontId="4" fillId="0" borderId="10" xfId="0" applyFont="1" applyFill="1" applyBorder="1" applyAlignment="1">
      <alignment horizontal="center" vertical="top"/>
    </xf>
    <xf numFmtId="0" fontId="12" fillId="0" borderId="6" xfId="0" applyNumberFormat="1" applyFont="1" applyFill="1" applyBorder="1" applyAlignment="1">
      <alignment horizontal="center" vertical="top"/>
    </xf>
    <xf numFmtId="0" fontId="5" fillId="0" borderId="11" xfId="0" applyFont="1" applyFill="1" applyBorder="1" applyAlignment="1">
      <alignment vertical="top" wrapText="1"/>
    </xf>
    <xf numFmtId="0" fontId="4" fillId="0" borderId="11" xfId="0" applyFont="1" applyFill="1" applyBorder="1" applyAlignment="1">
      <alignment vertical="top" wrapText="1"/>
    </xf>
    <xf numFmtId="0" fontId="5" fillId="0" borderId="12"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5" xfId="0" applyFont="1" applyFill="1" applyBorder="1" applyAlignment="1">
      <alignment horizontal="center" vertical="top"/>
    </xf>
    <xf numFmtId="3" fontId="5" fillId="0" borderId="5" xfId="0" applyNumberFormat="1" applyFont="1" applyFill="1" applyBorder="1" applyAlignment="1">
      <alignment horizontal="center" vertical="top"/>
    </xf>
    <xf numFmtId="0" fontId="16" fillId="0" borderId="13" xfId="0" applyFont="1" applyFill="1" applyBorder="1" applyAlignment="1">
      <alignment horizontal="center" vertical="top"/>
    </xf>
    <xf numFmtId="0" fontId="9" fillId="0" borderId="13" xfId="0" applyFont="1" applyFill="1" applyBorder="1" applyAlignment="1">
      <alignment vertical="top" wrapText="1"/>
    </xf>
    <xf numFmtId="0" fontId="5" fillId="2" borderId="12"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5" xfId="0" applyFont="1" applyFill="1" applyBorder="1" applyAlignment="1">
      <alignment horizontal="center" vertical="top"/>
    </xf>
    <xf numFmtId="3" fontId="5" fillId="2" borderId="5" xfId="0" applyNumberFormat="1" applyFont="1" applyFill="1" applyBorder="1" applyAlignment="1">
      <alignment horizontal="center" vertical="top"/>
    </xf>
    <xf numFmtId="0" fontId="9" fillId="2" borderId="13" xfId="0" applyFont="1" applyFill="1" applyBorder="1" applyAlignment="1">
      <alignment vertical="top" wrapText="1"/>
    </xf>
    <xf numFmtId="0" fontId="9" fillId="0" borderId="13" xfId="0" applyFont="1" applyFill="1" applyBorder="1" applyAlignment="1">
      <alignment horizontal="center" vertical="top"/>
    </xf>
    <xf numFmtId="0" fontId="5" fillId="0" borderId="12" xfId="0" applyFont="1" applyFill="1" applyBorder="1" applyAlignment="1">
      <alignment horizontal="center" vertical="top"/>
    </xf>
    <xf numFmtId="0" fontId="9" fillId="0" borderId="5" xfId="0" applyFont="1" applyFill="1" applyBorder="1" applyAlignment="1">
      <alignment horizontal="center" vertical="top"/>
    </xf>
    <xf numFmtId="0" fontId="5" fillId="0" borderId="13" xfId="0" applyFont="1" applyFill="1" applyBorder="1" applyAlignment="1">
      <alignment horizontal="center" vertical="top"/>
    </xf>
    <xf numFmtId="0" fontId="5" fillId="0" borderId="13" xfId="0" applyFont="1" applyFill="1" applyBorder="1" applyAlignment="1">
      <alignment vertical="top"/>
    </xf>
    <xf numFmtId="10" fontId="5" fillId="0" borderId="5" xfId="0" applyNumberFormat="1" applyFont="1" applyFill="1" applyBorder="1" applyAlignment="1">
      <alignment horizontal="center" vertical="top"/>
    </xf>
    <xf numFmtId="2" fontId="5" fillId="0" borderId="5" xfId="0" applyNumberFormat="1" applyFont="1" applyFill="1" applyBorder="1" applyAlignment="1">
      <alignment horizontal="center" vertical="top"/>
    </xf>
    <xf numFmtId="0" fontId="4" fillId="0" borderId="5" xfId="0" applyFont="1" applyFill="1" applyBorder="1" applyAlignment="1">
      <alignment horizontal="left" vertical="top" wrapText="1"/>
    </xf>
    <xf numFmtId="0" fontId="5" fillId="0" borderId="14" xfId="0" applyFont="1" applyFill="1" applyBorder="1" applyAlignment="1">
      <alignment horizontal="center" vertical="top"/>
    </xf>
    <xf numFmtId="0" fontId="5" fillId="0" borderId="7" xfId="0" applyFont="1" applyFill="1" applyBorder="1" applyAlignment="1">
      <alignment horizontal="center" vertical="top" wrapText="1"/>
    </xf>
    <xf numFmtId="0" fontId="5" fillId="0" borderId="7" xfId="0" applyFont="1" applyFill="1" applyBorder="1" applyAlignment="1">
      <alignment horizontal="center" vertical="top"/>
    </xf>
    <xf numFmtId="3" fontId="5" fillId="0" borderId="7" xfId="0" applyNumberFormat="1" applyFont="1" applyFill="1" applyBorder="1" applyAlignment="1">
      <alignment horizontal="center" vertical="top"/>
    </xf>
    <xf numFmtId="0" fontId="5" fillId="0" borderId="15" xfId="0" applyFont="1" applyFill="1" applyBorder="1" applyAlignment="1">
      <alignment horizontal="center" vertical="top"/>
    </xf>
    <xf numFmtId="164" fontId="5" fillId="0" borderId="5"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0" fontId="5" fillId="0" borderId="7" xfId="0" applyFont="1" applyFill="1" applyBorder="1" applyAlignment="1">
      <alignment horizontal="justify" vertical="top" wrapText="1"/>
    </xf>
    <xf numFmtId="0" fontId="5" fillId="0" borderId="5" xfId="0" applyNumberFormat="1" applyFont="1" applyFill="1" applyBorder="1" applyAlignment="1">
      <alignment horizontal="center" vertical="top"/>
    </xf>
    <xf numFmtId="0" fontId="5" fillId="0" borderId="13" xfId="0" applyFont="1" applyFill="1" applyBorder="1" applyAlignment="1">
      <alignment vertical="top" wrapText="1"/>
    </xf>
    <xf numFmtId="0" fontId="5" fillId="0" borderId="13" xfId="0" applyFont="1" applyFill="1" applyBorder="1" applyAlignment="1">
      <alignment horizontal="left" vertical="top"/>
    </xf>
    <xf numFmtId="0" fontId="15" fillId="0" borderId="1" xfId="0" applyFont="1" applyFill="1" applyBorder="1" applyAlignment="1">
      <alignment horizontal="left" vertical="top" wrapText="1"/>
    </xf>
    <xf numFmtId="0" fontId="15" fillId="0" borderId="1" xfId="0" applyFont="1" applyFill="1" applyBorder="1" applyAlignment="1">
      <alignment vertical="top" wrapText="1"/>
    </xf>
    <xf numFmtId="0" fontId="14" fillId="0" borderId="1" xfId="0" applyFont="1" applyFill="1" applyBorder="1" applyAlignment="1">
      <alignment vertical="top" wrapText="1"/>
    </xf>
    <xf numFmtId="0" fontId="4" fillId="0" borderId="1" xfId="0" applyNumberFormat="1" applyFont="1" applyFill="1" applyBorder="1" applyAlignment="1">
      <alignment vertical="top" wrapText="1"/>
    </xf>
    <xf numFmtId="0" fontId="13" fillId="0" borderId="1" xfId="0" applyFont="1" applyFill="1" applyBorder="1" applyAlignment="1">
      <alignment horizontal="center" vertical="top"/>
    </xf>
    <xf numFmtId="49" fontId="4" fillId="0" borderId="1" xfId="0" applyNumberFormat="1" applyFont="1" applyFill="1" applyBorder="1" applyAlignment="1">
      <alignment horizontal="center" vertical="top"/>
    </xf>
    <xf numFmtId="49" fontId="5" fillId="0" borderId="1" xfId="0" applyNumberFormat="1" applyFont="1" applyFill="1" applyBorder="1" applyAlignment="1">
      <alignment horizontal="center" vertical="top"/>
    </xf>
    <xf numFmtId="0" fontId="13" fillId="0" borderId="1" xfId="0" applyFont="1" applyFill="1" applyBorder="1" applyAlignment="1">
      <alignment vertical="top" wrapText="1"/>
    </xf>
    <xf numFmtId="3" fontId="4" fillId="0" borderId="1" xfId="0" applyNumberFormat="1" applyFont="1" applyFill="1" applyBorder="1" applyAlignment="1">
      <alignment horizontal="left" vertical="top" wrapText="1"/>
    </xf>
    <xf numFmtId="2" fontId="4" fillId="0"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0" fontId="7" fillId="0"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vertical="top"/>
    </xf>
    <xf numFmtId="14" fontId="3" fillId="0" borderId="6" xfId="0" applyNumberFormat="1" applyFont="1" applyFill="1" applyBorder="1" applyAlignment="1">
      <alignment horizontal="center" vertical="top" wrapText="1"/>
    </xf>
    <xf numFmtId="14" fontId="3" fillId="0" borderId="5" xfId="0" applyNumberFormat="1" applyFont="1" applyFill="1" applyBorder="1" applyAlignment="1">
      <alignment horizontal="center" vertical="top" wrapText="1"/>
    </xf>
    <xf numFmtId="0" fontId="3" fillId="0" borderId="6" xfId="2" applyFont="1" applyFill="1" applyBorder="1" applyAlignment="1">
      <alignment horizontal="center" vertical="top" wrapText="1"/>
    </xf>
    <xf numFmtId="0" fontId="3" fillId="0" borderId="5" xfId="2"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5" xfId="0" applyFont="1" applyFill="1" applyBorder="1" applyAlignment="1">
      <alignment horizontal="left" vertical="top" wrapText="1"/>
    </xf>
    <xf numFmtId="49" fontId="11" fillId="0" borderId="6" xfId="0" applyNumberFormat="1" applyFont="1" applyFill="1" applyBorder="1" applyAlignment="1">
      <alignment horizontal="center" vertical="top"/>
    </xf>
    <xf numFmtId="49" fontId="11" fillId="0" borderId="5"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5" xfId="0" applyFont="1" applyFill="1" applyBorder="1" applyAlignment="1">
      <alignment horizontal="center" vertical="top" wrapText="1"/>
    </xf>
    <xf numFmtId="49" fontId="3" fillId="0" borderId="1" xfId="0" applyNumberFormat="1" applyFont="1" applyFill="1" applyBorder="1" applyAlignment="1">
      <alignment horizontal="center" vertical="top"/>
    </xf>
    <xf numFmtId="4" fontId="11" fillId="0" borderId="1" xfId="0" applyNumberFormat="1" applyFont="1" applyFill="1" applyBorder="1" applyAlignment="1">
      <alignment horizontal="center" vertical="top" wrapText="1"/>
    </xf>
    <xf numFmtId="0" fontId="11" fillId="0" borderId="4"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center"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center" vertical="top" wrapText="1"/>
    </xf>
    <xf numFmtId="0" fontId="11" fillId="0" borderId="0" xfId="0" applyFont="1" applyFill="1" applyAlignment="1">
      <alignment horizontal="center" vertical="top"/>
    </xf>
    <xf numFmtId="0" fontId="3" fillId="0" borderId="0" xfId="0" applyFont="1" applyFill="1" applyAlignment="1">
      <alignment horizontal="center" vertical="top"/>
    </xf>
    <xf numFmtId="2" fontId="11"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2" fillId="0" borderId="1" xfId="0" applyFont="1" applyFill="1" applyBorder="1" applyAlignment="1">
      <alignment horizontal="left" vertical="top"/>
    </xf>
    <xf numFmtId="0" fontId="8"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2" fillId="0" borderId="1" xfId="0" applyFont="1" applyFill="1" applyBorder="1" applyAlignment="1">
      <alignment vertical="top" wrapText="1"/>
    </xf>
    <xf numFmtId="0" fontId="8" fillId="0" borderId="1" xfId="0" applyFont="1" applyFill="1" applyBorder="1" applyAlignment="1">
      <alignment vertical="top" wrapText="1"/>
    </xf>
    <xf numFmtId="0" fontId="6" fillId="0" borderId="1" xfId="0" applyFont="1" applyFill="1" applyBorder="1" applyAlignment="1">
      <alignment vertical="top" wrapText="1"/>
    </xf>
    <xf numFmtId="2" fontId="2" fillId="0" borderId="1" xfId="0" applyNumberFormat="1" applyFont="1" applyFill="1" applyBorder="1" applyAlignment="1">
      <alignment horizontal="left" vertical="top" wrapText="1"/>
    </xf>
    <xf numFmtId="2" fontId="6" fillId="0" borderId="1" xfId="0" applyNumberFormat="1" applyFont="1" applyFill="1" applyBorder="1" applyAlignment="1">
      <alignment horizontal="left" vertical="top" wrapText="1"/>
    </xf>
    <xf numFmtId="4" fontId="6" fillId="0" borderId="1"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Alignment="1">
      <alignment horizontal="center" vertical="top"/>
    </xf>
    <xf numFmtId="0" fontId="17" fillId="0" borderId="1" xfId="0" applyFont="1" applyBorder="1" applyAlignment="1">
      <alignment horizontal="center" vertical="top" wrapText="1"/>
    </xf>
    <xf numFmtId="0" fontId="18" fillId="0" borderId="0" xfId="0" applyFont="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vertical="top"/>
    </xf>
  </cellXfs>
  <cellStyles count="5">
    <cellStyle name="Обычный" xfId="0" builtinId="0"/>
    <cellStyle name="Обычный 2" xfId="1"/>
    <cellStyle name="Обычный 2 2" xfId="2"/>
    <cellStyle name="Обычный 3 2" xfId="4"/>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3;&#1086;&#1076;&#1086;&#1074;&#1086;&#1081;%20&#1086;&#1090;&#1095;&#1077;&#1090;%20&#1054;&#1073;&#1088;&#1072;&#1079;&#1086;&#1074;&#1072;&#1085;&#1080;&#1077;%20&#1079;&#1072;%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6 Индикаторы"/>
      <sheetName val="т.7"/>
      <sheetName val="т.8"/>
      <sheetName val="т.9"/>
      <sheetName val="Аналитическая"/>
    </sheetNames>
    <sheetDataSet>
      <sheetData sheetId="0"/>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201"/>
  <sheetViews>
    <sheetView view="pageBreakPreview" zoomScaleNormal="100" zoomScaleSheetLayoutView="100" workbookViewId="0">
      <pane xSplit="3" ySplit="7" topLeftCell="D165" activePane="bottomRight" state="frozen"/>
      <selection activeCell="C8" sqref="C8"/>
      <selection pane="topRight" activeCell="C8" sqref="C8"/>
      <selection pane="bottomLeft" activeCell="C8" sqref="C8"/>
      <selection pane="bottomRight" activeCell="E175" sqref="E175"/>
    </sheetView>
  </sheetViews>
  <sheetFormatPr defaultColWidth="8.85546875" defaultRowHeight="12" x14ac:dyDescent="0.25"/>
  <cols>
    <col min="1" max="1" width="4.5703125" style="5" customWidth="1"/>
    <col min="2" max="2" width="41" style="33" customWidth="1"/>
    <col min="3" max="4" width="8.85546875" style="62" customWidth="1"/>
    <col min="5" max="5" width="12.28515625" style="5" customWidth="1"/>
    <col min="6" max="6" width="9.140625" style="5" customWidth="1"/>
    <col min="7" max="7" width="10.42578125" style="5" customWidth="1"/>
    <col min="8" max="8" width="26.85546875" style="27" customWidth="1"/>
    <col min="9" max="16384" width="8.85546875" style="33"/>
  </cols>
  <sheetData>
    <row r="1" spans="1:8" x14ac:dyDescent="0.25">
      <c r="C1" s="34"/>
      <c r="D1" s="34"/>
      <c r="H1" s="26" t="s">
        <v>156</v>
      </c>
    </row>
    <row r="2" spans="1:8" ht="32.25" customHeight="1" x14ac:dyDescent="0.25">
      <c r="A2" s="193" t="s">
        <v>510</v>
      </c>
      <c r="B2" s="193"/>
      <c r="C2" s="193"/>
      <c r="D2" s="193"/>
      <c r="E2" s="193"/>
      <c r="F2" s="193"/>
      <c r="G2" s="193"/>
      <c r="H2" s="193"/>
    </row>
    <row r="4" spans="1:8" ht="54.75" customHeight="1" x14ac:dyDescent="0.25">
      <c r="A4" s="194" t="s">
        <v>0</v>
      </c>
      <c r="B4" s="194" t="s">
        <v>70</v>
      </c>
      <c r="C4" s="194" t="s">
        <v>2</v>
      </c>
      <c r="D4" s="194" t="s">
        <v>443</v>
      </c>
      <c r="E4" s="194" t="s">
        <v>71</v>
      </c>
      <c r="F4" s="194"/>
      <c r="G4" s="194"/>
      <c r="H4" s="194" t="s">
        <v>72</v>
      </c>
    </row>
    <row r="5" spans="1:8" ht="15.75" customHeight="1" x14ac:dyDescent="0.25">
      <c r="A5" s="195"/>
      <c r="B5" s="196"/>
      <c r="C5" s="194"/>
      <c r="D5" s="194"/>
      <c r="E5" s="194" t="s">
        <v>73</v>
      </c>
      <c r="F5" s="194" t="s">
        <v>45</v>
      </c>
      <c r="G5" s="195"/>
      <c r="H5" s="194"/>
    </row>
    <row r="6" spans="1:8" s="58" customFormat="1" ht="49.5" customHeight="1" x14ac:dyDescent="0.25">
      <c r="A6" s="195"/>
      <c r="B6" s="196"/>
      <c r="C6" s="194"/>
      <c r="D6" s="194"/>
      <c r="E6" s="194"/>
      <c r="F6" s="112" t="s">
        <v>444</v>
      </c>
      <c r="G6" s="112" t="s">
        <v>445</v>
      </c>
      <c r="H6" s="194"/>
    </row>
    <row r="7" spans="1:8" s="58" customFormat="1" ht="15.75" customHeight="1" x14ac:dyDescent="0.25">
      <c r="A7" s="113">
        <v>1</v>
      </c>
      <c r="B7" s="113">
        <v>2</v>
      </c>
      <c r="C7" s="112">
        <v>3</v>
      </c>
      <c r="D7" s="112">
        <v>4</v>
      </c>
      <c r="E7" s="112">
        <v>5</v>
      </c>
      <c r="F7" s="112">
        <v>6</v>
      </c>
      <c r="G7" s="112">
        <v>7</v>
      </c>
      <c r="H7" s="112">
        <v>8</v>
      </c>
    </row>
    <row r="8" spans="1:8" ht="15.75" customHeight="1" x14ac:dyDescent="0.25">
      <c r="A8" s="44" t="s">
        <v>63</v>
      </c>
      <c r="B8" s="44"/>
      <c r="C8" s="45"/>
      <c r="D8" s="45"/>
      <c r="E8" s="44"/>
      <c r="F8" s="44"/>
      <c r="G8" s="44"/>
      <c r="H8" s="44"/>
    </row>
    <row r="9" spans="1:8" ht="96" customHeight="1" x14ac:dyDescent="0.25">
      <c r="A9" s="112">
        <v>1</v>
      </c>
      <c r="B9" s="9" t="s">
        <v>264</v>
      </c>
      <c r="C9" s="112" t="s">
        <v>8</v>
      </c>
      <c r="D9" s="108" t="s">
        <v>446</v>
      </c>
      <c r="E9" s="113">
        <v>83.4</v>
      </c>
      <c r="F9" s="38">
        <v>88.5</v>
      </c>
      <c r="G9" s="113">
        <v>88.5</v>
      </c>
      <c r="H9" s="182" t="s">
        <v>440</v>
      </c>
    </row>
    <row r="10" spans="1:8" s="16" customFormat="1" ht="18" hidden="1" customHeight="1" x14ac:dyDescent="0.25">
      <c r="A10" s="151"/>
      <c r="B10" s="152" t="s">
        <v>1</v>
      </c>
      <c r="C10" s="152"/>
      <c r="D10" s="152"/>
      <c r="E10" s="153"/>
      <c r="F10" s="154"/>
      <c r="G10" s="153"/>
      <c r="H10" s="155"/>
    </row>
    <row r="11" spans="1:8" ht="48.75" hidden="1" customHeight="1" x14ac:dyDescent="0.25">
      <c r="A11" s="19"/>
      <c r="B11" s="3" t="s">
        <v>15</v>
      </c>
      <c r="C11" s="74"/>
      <c r="D11" s="99"/>
      <c r="E11" s="75">
        <v>3453</v>
      </c>
      <c r="F11" s="23"/>
      <c r="G11" s="75">
        <v>3153</v>
      </c>
      <c r="H11" s="64"/>
    </row>
    <row r="12" spans="1:8" ht="61.5" hidden="1" customHeight="1" x14ac:dyDescent="0.25">
      <c r="A12" s="115"/>
      <c r="B12" s="116" t="s">
        <v>16</v>
      </c>
      <c r="C12" s="117"/>
      <c r="D12" s="117"/>
      <c r="E12" s="118">
        <v>2880</v>
      </c>
      <c r="F12" s="119"/>
      <c r="G12" s="118">
        <v>2789</v>
      </c>
      <c r="H12" s="120"/>
    </row>
    <row r="13" spans="1:8" ht="120.75" customHeight="1" x14ac:dyDescent="0.25">
      <c r="A13" s="112">
        <v>2</v>
      </c>
      <c r="B13" s="7" t="s">
        <v>74</v>
      </c>
      <c r="C13" s="112" t="s">
        <v>75</v>
      </c>
      <c r="D13" s="108" t="s">
        <v>446</v>
      </c>
      <c r="E13" s="113">
        <v>2687</v>
      </c>
      <c r="F13" s="23">
        <v>2600</v>
      </c>
      <c r="G13" s="113">
        <v>3529</v>
      </c>
      <c r="H13" s="183" t="s">
        <v>439</v>
      </c>
    </row>
    <row r="14" spans="1:8" s="16" customFormat="1" hidden="1" x14ac:dyDescent="0.25">
      <c r="A14" s="151"/>
      <c r="B14" s="152" t="s">
        <v>1</v>
      </c>
      <c r="C14" s="152"/>
      <c r="D14" s="152"/>
      <c r="E14" s="153"/>
      <c r="F14" s="154"/>
      <c r="G14" s="153"/>
      <c r="H14" s="156"/>
    </row>
    <row r="15" spans="1:8" s="16" customFormat="1" ht="24" hidden="1" x14ac:dyDescent="0.25">
      <c r="A15" s="121"/>
      <c r="B15" s="122" t="s">
        <v>230</v>
      </c>
      <c r="C15" s="123"/>
      <c r="D15" s="123"/>
      <c r="E15" s="124">
        <v>1062</v>
      </c>
      <c r="F15" s="125"/>
      <c r="G15" s="124">
        <v>842</v>
      </c>
      <c r="H15" s="126"/>
    </row>
    <row r="16" spans="1:8" ht="150" customHeight="1" x14ac:dyDescent="0.25">
      <c r="A16" s="112">
        <v>3</v>
      </c>
      <c r="B16" s="7" t="s">
        <v>265</v>
      </c>
      <c r="C16" s="112" t="s">
        <v>8</v>
      </c>
      <c r="D16" s="108" t="s">
        <v>446</v>
      </c>
      <c r="E16" s="113">
        <v>74.7</v>
      </c>
      <c r="F16" s="31">
        <v>76</v>
      </c>
      <c r="G16" s="65">
        <v>79</v>
      </c>
      <c r="H16" s="184" t="s">
        <v>419</v>
      </c>
    </row>
    <row r="17" spans="1:8" s="16" customFormat="1" hidden="1" x14ac:dyDescent="0.25">
      <c r="A17" s="151"/>
      <c r="B17" s="152" t="s">
        <v>1</v>
      </c>
      <c r="C17" s="152"/>
      <c r="D17" s="152"/>
      <c r="E17" s="153"/>
      <c r="F17" s="154"/>
      <c r="G17" s="153"/>
      <c r="H17" s="156"/>
    </row>
    <row r="18" spans="1:8" s="16" customFormat="1" ht="48" hidden="1" customHeight="1" x14ac:dyDescent="0.25">
      <c r="A18" s="39"/>
      <c r="B18" s="3" t="s">
        <v>213</v>
      </c>
      <c r="C18" s="4"/>
      <c r="D18" s="4"/>
      <c r="E18" s="1">
        <v>8168</v>
      </c>
      <c r="F18" s="8"/>
      <c r="G18" s="69">
        <v>8168</v>
      </c>
      <c r="H18" s="41"/>
    </row>
    <row r="19" spans="1:8" s="16" customFormat="1" ht="39.75" hidden="1" customHeight="1" x14ac:dyDescent="0.25">
      <c r="A19" s="121"/>
      <c r="B19" s="116" t="s">
        <v>214</v>
      </c>
      <c r="C19" s="123"/>
      <c r="D19" s="123"/>
      <c r="E19" s="124">
        <v>6108</v>
      </c>
      <c r="F19" s="125"/>
      <c r="G19" s="127">
        <v>6456</v>
      </c>
      <c r="H19" s="126"/>
    </row>
    <row r="20" spans="1:8" ht="227.25" customHeight="1" x14ac:dyDescent="0.25">
      <c r="A20" s="112">
        <v>4</v>
      </c>
      <c r="B20" s="7" t="s">
        <v>239</v>
      </c>
      <c r="C20" s="112" t="s">
        <v>8</v>
      </c>
      <c r="D20" s="108" t="s">
        <v>447</v>
      </c>
      <c r="E20" s="31">
        <v>94.5</v>
      </c>
      <c r="F20" s="31">
        <v>94.2</v>
      </c>
      <c r="G20" s="31">
        <v>90.83</v>
      </c>
      <c r="H20" s="7" t="s">
        <v>422</v>
      </c>
    </row>
    <row r="21" spans="1:8" s="16" customFormat="1" hidden="1" x14ac:dyDescent="0.25">
      <c r="A21" s="151"/>
      <c r="B21" s="152" t="s">
        <v>1</v>
      </c>
      <c r="C21" s="152"/>
      <c r="D21" s="152"/>
      <c r="E21" s="153"/>
      <c r="F21" s="154"/>
      <c r="G21" s="153"/>
      <c r="H21" s="156"/>
    </row>
    <row r="22" spans="1:8" s="16" customFormat="1" ht="72" hidden="1" x14ac:dyDescent="0.25">
      <c r="A22" s="121"/>
      <c r="B22" s="116" t="s">
        <v>240</v>
      </c>
      <c r="C22" s="123"/>
      <c r="D22" s="123"/>
      <c r="E22" s="124"/>
      <c r="F22" s="125"/>
      <c r="G22" s="124"/>
      <c r="H22" s="126"/>
    </row>
    <row r="23" spans="1:8" ht="48" x14ac:dyDescent="0.25">
      <c r="A23" s="67">
        <v>5</v>
      </c>
      <c r="B23" s="66" t="s">
        <v>76</v>
      </c>
      <c r="C23" s="67" t="s">
        <v>8</v>
      </c>
      <c r="D23" s="108" t="s">
        <v>446</v>
      </c>
      <c r="E23" s="68">
        <v>75</v>
      </c>
      <c r="F23" s="68">
        <v>93</v>
      </c>
      <c r="G23" s="68">
        <v>87</v>
      </c>
      <c r="H23" s="183" t="s">
        <v>423</v>
      </c>
    </row>
    <row r="24" spans="1:8" s="16" customFormat="1" hidden="1" x14ac:dyDescent="0.25">
      <c r="A24" s="151"/>
      <c r="B24" s="152" t="s">
        <v>1</v>
      </c>
      <c r="C24" s="152"/>
      <c r="D24" s="152"/>
      <c r="E24" s="153"/>
      <c r="F24" s="154"/>
      <c r="G24" s="153"/>
      <c r="H24" s="156"/>
    </row>
    <row r="25" spans="1:8" s="16" customFormat="1" hidden="1" x14ac:dyDescent="0.25">
      <c r="A25" s="121"/>
      <c r="B25" s="116" t="s">
        <v>229</v>
      </c>
      <c r="C25" s="123"/>
      <c r="D25" s="123"/>
      <c r="E25" s="124"/>
      <c r="F25" s="125"/>
      <c r="G25" s="124"/>
      <c r="H25" s="126"/>
    </row>
    <row r="26" spans="1:8" ht="60" x14ac:dyDescent="0.25">
      <c r="A26" s="67">
        <v>6</v>
      </c>
      <c r="B26" s="66" t="s">
        <v>212</v>
      </c>
      <c r="C26" s="67" t="s">
        <v>8</v>
      </c>
      <c r="D26" s="108" t="s">
        <v>446</v>
      </c>
      <c r="E26" s="65">
        <v>78.5</v>
      </c>
      <c r="F26" s="68">
        <v>83</v>
      </c>
      <c r="G26" s="65">
        <v>82</v>
      </c>
      <c r="H26" s="183" t="s">
        <v>423</v>
      </c>
    </row>
    <row r="27" spans="1:8" s="16" customFormat="1" hidden="1" x14ac:dyDescent="0.25">
      <c r="A27" s="157"/>
      <c r="B27" s="158" t="s">
        <v>1</v>
      </c>
      <c r="C27" s="158"/>
      <c r="D27" s="158"/>
      <c r="E27" s="159"/>
      <c r="F27" s="160"/>
      <c r="G27" s="159"/>
      <c r="H27" s="161"/>
    </row>
    <row r="28" spans="1:8" s="16" customFormat="1" hidden="1" x14ac:dyDescent="0.25">
      <c r="A28" s="128"/>
      <c r="B28" s="129" t="s">
        <v>229</v>
      </c>
      <c r="C28" s="130"/>
      <c r="D28" s="130"/>
      <c r="E28" s="127"/>
      <c r="F28" s="131"/>
      <c r="G28" s="127"/>
      <c r="H28" s="132"/>
    </row>
    <row r="29" spans="1:8" ht="62.25" customHeight="1" x14ac:dyDescent="0.25">
      <c r="A29" s="67">
        <v>7</v>
      </c>
      <c r="B29" s="71" t="s">
        <v>77</v>
      </c>
      <c r="C29" s="67" t="s">
        <v>8</v>
      </c>
      <c r="D29" s="108" t="s">
        <v>446</v>
      </c>
      <c r="E29" s="67">
        <v>78</v>
      </c>
      <c r="F29" s="72">
        <v>93</v>
      </c>
      <c r="G29" s="67">
        <v>90</v>
      </c>
      <c r="H29" s="183" t="s">
        <v>423</v>
      </c>
    </row>
    <row r="30" spans="1:8" s="16" customFormat="1" ht="15.75" hidden="1" customHeight="1" x14ac:dyDescent="0.25">
      <c r="A30" s="151"/>
      <c r="B30" s="152" t="s">
        <v>1</v>
      </c>
      <c r="C30" s="152"/>
      <c r="D30" s="152"/>
      <c r="E30" s="153"/>
      <c r="F30" s="154"/>
      <c r="G30" s="153"/>
      <c r="H30" s="162"/>
    </row>
    <row r="31" spans="1:8" s="16" customFormat="1" hidden="1" x14ac:dyDescent="0.25">
      <c r="A31" s="121"/>
      <c r="B31" s="116" t="s">
        <v>229</v>
      </c>
      <c r="C31" s="123"/>
      <c r="D31" s="123"/>
      <c r="E31" s="123"/>
      <c r="F31" s="125"/>
      <c r="G31" s="123"/>
      <c r="H31" s="133"/>
    </row>
    <row r="32" spans="1:8" ht="55.5" customHeight="1" x14ac:dyDescent="0.25">
      <c r="A32" s="112">
        <v>8</v>
      </c>
      <c r="B32" s="9" t="s">
        <v>78</v>
      </c>
      <c r="C32" s="112" t="s">
        <v>8</v>
      </c>
      <c r="D32" s="108" t="s">
        <v>446</v>
      </c>
      <c r="E32" s="113">
        <v>36.9</v>
      </c>
      <c r="F32" s="38">
        <v>39.9</v>
      </c>
      <c r="G32" s="113">
        <v>39.9</v>
      </c>
      <c r="H32" s="9" t="s">
        <v>437</v>
      </c>
    </row>
    <row r="33" spans="1:8" s="16" customFormat="1" ht="12" hidden="1" customHeight="1" x14ac:dyDescent="0.25">
      <c r="A33" s="163"/>
      <c r="B33" s="152" t="s">
        <v>1</v>
      </c>
      <c r="C33" s="152"/>
      <c r="D33" s="152"/>
      <c r="E33" s="153"/>
      <c r="F33" s="153"/>
      <c r="G33" s="153"/>
      <c r="H33" s="162"/>
    </row>
    <row r="34" spans="1:8" s="16" customFormat="1" ht="39.75" hidden="1" customHeight="1" x14ac:dyDescent="0.25">
      <c r="A34" s="20"/>
      <c r="B34" s="3" t="s">
        <v>228</v>
      </c>
      <c r="C34" s="4"/>
      <c r="D34" s="4"/>
      <c r="E34" s="1">
        <v>2782</v>
      </c>
      <c r="F34" s="1"/>
      <c r="G34" s="69">
        <v>4371</v>
      </c>
      <c r="H34" s="40"/>
    </row>
    <row r="35" spans="1:8" s="28" customFormat="1" ht="27.75" hidden="1" customHeight="1" x14ac:dyDescent="0.25">
      <c r="A35" s="134"/>
      <c r="B35" s="116" t="s">
        <v>261</v>
      </c>
      <c r="C35" s="123"/>
      <c r="D35" s="123"/>
      <c r="E35" s="124">
        <v>7540</v>
      </c>
      <c r="F35" s="124"/>
      <c r="G35" s="127">
        <v>10957</v>
      </c>
      <c r="H35" s="135"/>
    </row>
    <row r="36" spans="1:8" ht="15" customHeight="1" x14ac:dyDescent="0.25">
      <c r="A36" s="44" t="s">
        <v>79</v>
      </c>
      <c r="B36" s="44"/>
      <c r="C36" s="44"/>
      <c r="D36" s="44"/>
      <c r="E36" s="44"/>
      <c r="F36" s="44"/>
      <c r="G36" s="44"/>
      <c r="H36" s="44"/>
    </row>
    <row r="37" spans="1:8" ht="18.75" customHeight="1" x14ac:dyDescent="0.25">
      <c r="A37" s="46" t="s">
        <v>80</v>
      </c>
      <c r="B37" s="47"/>
      <c r="C37" s="47"/>
      <c r="D37" s="47"/>
      <c r="E37" s="47"/>
      <c r="F37" s="47"/>
      <c r="G37" s="47"/>
      <c r="H37" s="47"/>
    </row>
    <row r="38" spans="1:8" ht="85.5" customHeight="1" x14ac:dyDescent="0.25">
      <c r="A38" s="113">
        <v>9</v>
      </c>
      <c r="B38" s="11" t="s">
        <v>494</v>
      </c>
      <c r="C38" s="112" t="s">
        <v>8</v>
      </c>
      <c r="D38" s="108" t="s">
        <v>446</v>
      </c>
      <c r="E38" s="112">
        <v>44</v>
      </c>
      <c r="F38" s="38">
        <v>41.5</v>
      </c>
      <c r="G38" s="112">
        <v>49.6</v>
      </c>
      <c r="H38" s="185" t="s">
        <v>438</v>
      </c>
    </row>
    <row r="39" spans="1:8" s="16" customFormat="1" ht="12.75" hidden="1" customHeight="1" x14ac:dyDescent="0.25">
      <c r="A39" s="163"/>
      <c r="B39" s="152" t="s">
        <v>1</v>
      </c>
      <c r="C39" s="152"/>
      <c r="D39" s="152"/>
      <c r="E39" s="164"/>
      <c r="F39" s="153"/>
      <c r="G39" s="164"/>
      <c r="H39" s="165"/>
    </row>
    <row r="40" spans="1:8" s="16" customFormat="1" ht="46.5" hidden="1" customHeight="1" x14ac:dyDescent="0.25">
      <c r="A40" s="20"/>
      <c r="B40" s="3" t="s">
        <v>210</v>
      </c>
      <c r="C40" s="4"/>
      <c r="D40" s="4"/>
      <c r="E40" s="1">
        <v>1372</v>
      </c>
      <c r="F40" s="1"/>
      <c r="G40" s="1">
        <v>1269</v>
      </c>
      <c r="H40" s="24"/>
    </row>
    <row r="41" spans="1:8" s="16" customFormat="1" ht="58.5" hidden="1" customHeight="1" x14ac:dyDescent="0.25">
      <c r="A41" s="134"/>
      <c r="B41" s="116" t="s">
        <v>211</v>
      </c>
      <c r="C41" s="123"/>
      <c r="D41" s="123"/>
      <c r="E41" s="124">
        <v>604</v>
      </c>
      <c r="F41" s="124"/>
      <c r="G41" s="124">
        <v>630</v>
      </c>
      <c r="H41" s="136"/>
    </row>
    <row r="42" spans="1:8" ht="110.25" customHeight="1" x14ac:dyDescent="0.25">
      <c r="A42" s="113">
        <v>10</v>
      </c>
      <c r="B42" s="11" t="s">
        <v>266</v>
      </c>
      <c r="C42" s="112" t="s">
        <v>8</v>
      </c>
      <c r="D42" s="192" t="s">
        <v>512</v>
      </c>
      <c r="E42" s="112">
        <v>100</v>
      </c>
      <c r="F42" s="38">
        <v>96</v>
      </c>
      <c r="G42" s="112">
        <v>100</v>
      </c>
      <c r="H42" s="11" t="s">
        <v>441</v>
      </c>
    </row>
    <row r="43" spans="1:8" s="42" customFormat="1" ht="12.75" hidden="1" customHeight="1" x14ac:dyDescent="0.25">
      <c r="A43" s="163"/>
      <c r="B43" s="152" t="s">
        <v>1</v>
      </c>
      <c r="C43" s="152"/>
      <c r="D43" s="152"/>
      <c r="E43" s="153"/>
      <c r="F43" s="153"/>
      <c r="G43" s="153"/>
      <c r="H43" s="165"/>
    </row>
    <row r="44" spans="1:8" s="42" customFormat="1" ht="48" hidden="1" x14ac:dyDescent="0.25">
      <c r="A44" s="20"/>
      <c r="B44" s="12" t="s">
        <v>231</v>
      </c>
      <c r="C44" s="4"/>
      <c r="D44" s="4"/>
      <c r="E44" s="1">
        <v>2635</v>
      </c>
      <c r="F44" s="1"/>
      <c r="G44" s="1">
        <v>3456</v>
      </c>
      <c r="H44" s="24"/>
    </row>
    <row r="45" spans="1:8" s="16" customFormat="1" ht="24" hidden="1" x14ac:dyDescent="0.25">
      <c r="A45" s="134"/>
      <c r="B45" s="122" t="s">
        <v>399</v>
      </c>
      <c r="C45" s="123"/>
      <c r="D45" s="123"/>
      <c r="E45" s="124">
        <v>2635</v>
      </c>
      <c r="F45" s="124"/>
      <c r="G45" s="124">
        <v>3456</v>
      </c>
      <c r="H45" s="136"/>
    </row>
    <row r="46" spans="1:8" s="5" customFormat="1" ht="18.75" customHeight="1" x14ac:dyDescent="0.25">
      <c r="A46" s="111" t="s">
        <v>267</v>
      </c>
      <c r="B46" s="111"/>
      <c r="C46" s="111"/>
      <c r="D46" s="111"/>
      <c r="E46" s="111"/>
      <c r="F46" s="111"/>
      <c r="G46" s="111"/>
      <c r="H46" s="111"/>
    </row>
    <row r="47" spans="1:8" s="5" customFormat="1" ht="78.75" customHeight="1" x14ac:dyDescent="0.25">
      <c r="A47" s="113">
        <v>11</v>
      </c>
      <c r="B47" s="7" t="s">
        <v>81</v>
      </c>
      <c r="C47" s="112" t="s">
        <v>8</v>
      </c>
      <c r="D47" s="192" t="s">
        <v>512</v>
      </c>
      <c r="E47" s="112">
        <v>0</v>
      </c>
      <c r="F47" s="38">
        <v>0.3</v>
      </c>
      <c r="G47" s="112">
        <v>0</v>
      </c>
      <c r="H47" s="11" t="s">
        <v>442</v>
      </c>
    </row>
    <row r="48" spans="1:8" s="16" customFormat="1" ht="13.5" hidden="1" customHeight="1" x14ac:dyDescent="0.25">
      <c r="A48" s="163"/>
      <c r="B48" s="152" t="s">
        <v>1</v>
      </c>
      <c r="C48" s="152"/>
      <c r="D48" s="152"/>
      <c r="E48" s="153"/>
      <c r="F48" s="154"/>
      <c r="G48" s="153"/>
      <c r="H48" s="166"/>
    </row>
    <row r="49" spans="1:8" s="16" customFormat="1" hidden="1" x14ac:dyDescent="0.25">
      <c r="A49" s="20"/>
      <c r="B49" s="6" t="s">
        <v>495</v>
      </c>
      <c r="C49" s="4"/>
      <c r="D49" s="4"/>
      <c r="E49" s="1">
        <v>0</v>
      </c>
      <c r="F49" s="8"/>
      <c r="G49" s="1">
        <v>0</v>
      </c>
      <c r="H49" s="24"/>
    </row>
    <row r="50" spans="1:8" s="16" customFormat="1" ht="16.5" hidden="1" customHeight="1" x14ac:dyDescent="0.25">
      <c r="A50" s="134"/>
      <c r="B50" s="137" t="s">
        <v>223</v>
      </c>
      <c r="C50" s="123"/>
      <c r="D50" s="123"/>
      <c r="E50" s="124">
        <v>259</v>
      </c>
      <c r="F50" s="125"/>
      <c r="G50" s="124">
        <v>234</v>
      </c>
      <c r="H50" s="136"/>
    </row>
    <row r="51" spans="1:8" s="5" customFormat="1" ht="68.25" customHeight="1" x14ac:dyDescent="0.25">
      <c r="A51" s="113">
        <v>12</v>
      </c>
      <c r="B51" s="9" t="s">
        <v>68</v>
      </c>
      <c r="C51" s="186" t="s">
        <v>225</v>
      </c>
      <c r="D51" s="192" t="s">
        <v>512</v>
      </c>
      <c r="E51" s="38">
        <v>5.4</v>
      </c>
      <c r="F51" s="38">
        <v>5.4</v>
      </c>
      <c r="G51" s="38">
        <v>5.4</v>
      </c>
      <c r="H51" s="11" t="s">
        <v>437</v>
      </c>
    </row>
    <row r="52" spans="1:8" s="42" customFormat="1" ht="12" hidden="1" customHeight="1" x14ac:dyDescent="0.25">
      <c r="A52" s="163"/>
      <c r="B52" s="152" t="s">
        <v>1</v>
      </c>
      <c r="C52" s="152"/>
      <c r="D52" s="152"/>
      <c r="E52" s="153"/>
      <c r="F52" s="154"/>
      <c r="G52" s="153"/>
      <c r="H52" s="165"/>
    </row>
    <row r="53" spans="1:8" s="16" customFormat="1" ht="59.25" hidden="1" customHeight="1" x14ac:dyDescent="0.25">
      <c r="A53" s="134"/>
      <c r="B53" s="137" t="s">
        <v>68</v>
      </c>
      <c r="C53" s="123"/>
      <c r="D53" s="123"/>
      <c r="E53" s="138">
        <v>5.4</v>
      </c>
      <c r="F53" s="139">
        <v>5.4</v>
      </c>
      <c r="G53" s="138">
        <v>5.4</v>
      </c>
      <c r="H53" s="136"/>
    </row>
    <row r="54" spans="1:8" ht="102" customHeight="1" x14ac:dyDescent="0.25">
      <c r="A54" s="113">
        <v>13</v>
      </c>
      <c r="B54" s="9" t="s">
        <v>82</v>
      </c>
      <c r="C54" s="112" t="s">
        <v>8</v>
      </c>
      <c r="D54" s="108" t="s">
        <v>447</v>
      </c>
      <c r="E54" s="112">
        <v>86.9</v>
      </c>
      <c r="F54" s="38">
        <v>76</v>
      </c>
      <c r="G54" s="112">
        <v>76.5</v>
      </c>
      <c r="H54" s="7" t="s">
        <v>491</v>
      </c>
    </row>
    <row r="55" spans="1:8" s="16" customFormat="1" hidden="1" x14ac:dyDescent="0.25">
      <c r="A55" s="163"/>
      <c r="B55" s="152" t="s">
        <v>1</v>
      </c>
      <c r="C55" s="152"/>
      <c r="D55" s="152"/>
      <c r="E55" s="153"/>
      <c r="F55" s="154"/>
      <c r="G55" s="153"/>
      <c r="H55" s="165"/>
    </row>
    <row r="56" spans="1:8" s="16" customFormat="1" ht="60" hidden="1" x14ac:dyDescent="0.25">
      <c r="A56" s="20"/>
      <c r="B56" s="6" t="s">
        <v>226</v>
      </c>
      <c r="C56" s="4"/>
      <c r="D56" s="4"/>
      <c r="E56" s="8">
        <v>5033</v>
      </c>
      <c r="F56" s="8"/>
      <c r="G56" s="8">
        <v>4441</v>
      </c>
      <c r="H56" s="24"/>
    </row>
    <row r="57" spans="1:8" s="16" customFormat="1" hidden="1" x14ac:dyDescent="0.25">
      <c r="A57" s="134"/>
      <c r="B57" s="137" t="s">
        <v>224</v>
      </c>
      <c r="C57" s="123"/>
      <c r="D57" s="123"/>
      <c r="E57" s="124">
        <v>5793</v>
      </c>
      <c r="F57" s="125"/>
      <c r="G57" s="125">
        <v>5798</v>
      </c>
      <c r="H57" s="136"/>
    </row>
    <row r="58" spans="1:8" ht="93.75" customHeight="1" x14ac:dyDescent="0.25">
      <c r="A58" s="113">
        <v>14</v>
      </c>
      <c r="B58" s="9" t="s">
        <v>83</v>
      </c>
      <c r="C58" s="112" t="s">
        <v>9</v>
      </c>
      <c r="D58" s="108" t="s">
        <v>446</v>
      </c>
      <c r="E58" s="113">
        <v>8</v>
      </c>
      <c r="F58" s="112">
        <v>9</v>
      </c>
      <c r="G58" s="113">
        <v>9</v>
      </c>
      <c r="H58" s="7" t="s">
        <v>437</v>
      </c>
    </row>
    <row r="59" spans="1:8" s="16" customFormat="1" ht="12" hidden="1" customHeight="1" x14ac:dyDescent="0.25">
      <c r="A59" s="163"/>
      <c r="B59" s="152" t="s">
        <v>1</v>
      </c>
      <c r="C59" s="152"/>
      <c r="D59" s="152"/>
      <c r="E59" s="153"/>
      <c r="F59" s="154"/>
      <c r="G59" s="153"/>
      <c r="H59" s="165"/>
    </row>
    <row r="60" spans="1:8" s="16" customFormat="1" ht="94.5" hidden="1" customHeight="1" x14ac:dyDescent="0.25">
      <c r="A60" s="134"/>
      <c r="B60" s="137" t="s">
        <v>83</v>
      </c>
      <c r="C60" s="123"/>
      <c r="D60" s="123"/>
      <c r="E60" s="117">
        <v>8</v>
      </c>
      <c r="F60" s="125">
        <v>9</v>
      </c>
      <c r="G60" s="117">
        <v>9</v>
      </c>
      <c r="H60" s="136"/>
    </row>
    <row r="61" spans="1:8" ht="73.5" customHeight="1" x14ac:dyDescent="0.25">
      <c r="A61" s="113">
        <v>15</v>
      </c>
      <c r="B61" s="7" t="s">
        <v>84</v>
      </c>
      <c r="C61" s="112" t="s">
        <v>8</v>
      </c>
      <c r="D61" s="108" t="s">
        <v>446</v>
      </c>
      <c r="E61" s="10">
        <v>57.56</v>
      </c>
      <c r="F61" s="38">
        <v>54</v>
      </c>
      <c r="G61" s="10">
        <v>61.4</v>
      </c>
      <c r="H61" s="11" t="s">
        <v>487</v>
      </c>
    </row>
    <row r="62" spans="1:8" s="16" customFormat="1" ht="12" hidden="1" customHeight="1" x14ac:dyDescent="0.25">
      <c r="A62" s="163"/>
      <c r="B62" s="152" t="s">
        <v>1</v>
      </c>
      <c r="C62" s="152"/>
      <c r="D62" s="152"/>
      <c r="E62" s="153"/>
      <c r="F62" s="154"/>
      <c r="G62" s="153"/>
      <c r="H62" s="165"/>
    </row>
    <row r="63" spans="1:8" s="16" customFormat="1" ht="36" hidden="1" x14ac:dyDescent="0.25">
      <c r="A63" s="20"/>
      <c r="B63" s="3" t="s">
        <v>209</v>
      </c>
      <c r="C63" s="4"/>
      <c r="D63" s="4"/>
      <c r="E63" s="1">
        <v>5577</v>
      </c>
      <c r="F63" s="8"/>
      <c r="G63" s="69">
        <v>5811</v>
      </c>
      <c r="H63" s="24"/>
    </row>
    <row r="64" spans="1:8" s="16" customFormat="1" ht="60" hidden="1" x14ac:dyDescent="0.25">
      <c r="A64" s="134"/>
      <c r="B64" s="116" t="s">
        <v>208</v>
      </c>
      <c r="C64" s="123"/>
      <c r="D64" s="123"/>
      <c r="E64" s="124">
        <v>3210</v>
      </c>
      <c r="F64" s="125"/>
      <c r="G64" s="127">
        <v>3568</v>
      </c>
      <c r="H64" s="136"/>
    </row>
    <row r="65" spans="1:8" ht="81" customHeight="1" x14ac:dyDescent="0.25">
      <c r="A65" s="113">
        <v>16</v>
      </c>
      <c r="B65" s="9" t="s">
        <v>85</v>
      </c>
      <c r="C65" s="112" t="s">
        <v>8</v>
      </c>
      <c r="D65" s="108" t="s">
        <v>446</v>
      </c>
      <c r="E65" s="112">
        <v>25.8</v>
      </c>
      <c r="F65" s="38">
        <v>40</v>
      </c>
      <c r="G65" s="112">
        <v>40</v>
      </c>
      <c r="H65" s="7" t="s">
        <v>437</v>
      </c>
    </row>
    <row r="66" spans="1:8" s="16" customFormat="1" ht="12.75" hidden="1" customHeight="1" x14ac:dyDescent="0.25">
      <c r="A66" s="163"/>
      <c r="B66" s="152" t="s">
        <v>1</v>
      </c>
      <c r="C66" s="152"/>
      <c r="D66" s="152"/>
      <c r="E66" s="153"/>
      <c r="F66" s="154"/>
      <c r="G66" s="153"/>
      <c r="H66" s="165"/>
    </row>
    <row r="67" spans="1:8" s="16" customFormat="1" ht="36" hidden="1" x14ac:dyDescent="0.25">
      <c r="A67" s="20"/>
      <c r="B67" s="12" t="s">
        <v>215</v>
      </c>
      <c r="C67" s="3"/>
      <c r="D67" s="3"/>
      <c r="E67" s="1">
        <v>1439</v>
      </c>
      <c r="F67" s="8"/>
      <c r="G67" s="69">
        <v>2339</v>
      </c>
      <c r="H67" s="24"/>
    </row>
    <row r="68" spans="1:8" s="16" customFormat="1" ht="24" hidden="1" x14ac:dyDescent="0.25">
      <c r="A68" s="134"/>
      <c r="B68" s="137" t="s">
        <v>216</v>
      </c>
      <c r="C68" s="116"/>
      <c r="D68" s="116"/>
      <c r="E68" s="124">
        <v>5577</v>
      </c>
      <c r="F68" s="125"/>
      <c r="G68" s="127">
        <v>5811</v>
      </c>
      <c r="H68" s="136"/>
    </row>
    <row r="69" spans="1:8" ht="81.75" customHeight="1" x14ac:dyDescent="0.25">
      <c r="A69" s="113">
        <v>17</v>
      </c>
      <c r="B69" s="7" t="s">
        <v>496</v>
      </c>
      <c r="C69" s="112" t="s">
        <v>53</v>
      </c>
      <c r="D69" s="108" t="s">
        <v>446</v>
      </c>
      <c r="E69" s="112">
        <v>60</v>
      </c>
      <c r="F69" s="112">
        <v>170</v>
      </c>
      <c r="G69" s="112">
        <v>170</v>
      </c>
      <c r="H69" s="7" t="s">
        <v>437</v>
      </c>
    </row>
    <row r="70" spans="1:8" s="16" customFormat="1" ht="21.75" hidden="1" customHeight="1" x14ac:dyDescent="0.25">
      <c r="A70" s="163"/>
      <c r="B70" s="152" t="s">
        <v>1</v>
      </c>
      <c r="C70" s="152"/>
      <c r="D70" s="152"/>
      <c r="E70" s="167"/>
      <c r="F70" s="154"/>
      <c r="G70" s="167"/>
      <c r="H70" s="165"/>
    </row>
    <row r="71" spans="1:8" s="16" customFormat="1" ht="71.25" hidden="1" customHeight="1" x14ac:dyDescent="0.25">
      <c r="A71" s="134"/>
      <c r="B71" s="140" t="s">
        <v>217</v>
      </c>
      <c r="C71" s="123"/>
      <c r="D71" s="123"/>
      <c r="E71" s="141">
        <v>60</v>
      </c>
      <c r="F71" s="125">
        <v>170</v>
      </c>
      <c r="G71" s="141">
        <v>170</v>
      </c>
      <c r="H71" s="136"/>
    </row>
    <row r="72" spans="1:8" ht="51.75" customHeight="1" x14ac:dyDescent="0.25">
      <c r="A72" s="113">
        <v>18</v>
      </c>
      <c r="B72" s="7" t="s">
        <v>497</v>
      </c>
      <c r="C72" s="112" t="s">
        <v>53</v>
      </c>
      <c r="D72" s="108" t="s">
        <v>446</v>
      </c>
      <c r="E72" s="13">
        <v>70</v>
      </c>
      <c r="F72" s="112">
        <v>60</v>
      </c>
      <c r="G72" s="13">
        <v>77</v>
      </c>
      <c r="H72" s="11" t="s">
        <v>487</v>
      </c>
    </row>
    <row r="73" spans="1:8" s="16" customFormat="1" ht="15.75" hidden="1" customHeight="1" x14ac:dyDescent="0.25">
      <c r="A73" s="163"/>
      <c r="B73" s="152" t="s">
        <v>1</v>
      </c>
      <c r="C73" s="152"/>
      <c r="D73" s="152"/>
      <c r="E73" s="168"/>
      <c r="F73" s="154"/>
      <c r="G73" s="168"/>
      <c r="H73" s="165"/>
    </row>
    <row r="74" spans="1:8" s="16" customFormat="1" ht="54.75" hidden="1" customHeight="1" x14ac:dyDescent="0.25">
      <c r="A74" s="134"/>
      <c r="B74" s="116" t="s">
        <v>497</v>
      </c>
      <c r="C74" s="123"/>
      <c r="D74" s="123"/>
      <c r="E74" s="141">
        <v>70</v>
      </c>
      <c r="F74" s="125">
        <v>60</v>
      </c>
      <c r="G74" s="141">
        <v>77</v>
      </c>
      <c r="H74" s="136"/>
    </row>
    <row r="75" spans="1:8" ht="48" x14ac:dyDescent="0.25">
      <c r="A75" s="113">
        <v>19</v>
      </c>
      <c r="B75" s="7" t="s">
        <v>86</v>
      </c>
      <c r="C75" s="112" t="s">
        <v>53</v>
      </c>
      <c r="D75" s="108" t="s">
        <v>447</v>
      </c>
      <c r="E75" s="13">
        <v>512</v>
      </c>
      <c r="F75" s="112">
        <v>230</v>
      </c>
      <c r="G75" s="13">
        <v>292</v>
      </c>
      <c r="H75" s="11" t="s">
        <v>498</v>
      </c>
    </row>
    <row r="76" spans="1:8" s="16" customFormat="1" ht="15.75" hidden="1" customHeight="1" x14ac:dyDescent="0.25">
      <c r="A76" s="163"/>
      <c r="B76" s="152" t="s">
        <v>1</v>
      </c>
      <c r="C76" s="152"/>
      <c r="D76" s="152"/>
      <c r="E76" s="168"/>
      <c r="F76" s="154"/>
      <c r="G76" s="168"/>
      <c r="H76" s="165"/>
    </row>
    <row r="77" spans="1:8" s="16" customFormat="1" ht="57" hidden="1" customHeight="1" x14ac:dyDescent="0.25">
      <c r="A77" s="134"/>
      <c r="B77" s="116" t="s">
        <v>497</v>
      </c>
      <c r="C77" s="123"/>
      <c r="D77" s="123"/>
      <c r="E77" s="141">
        <v>512</v>
      </c>
      <c r="F77" s="125">
        <v>230</v>
      </c>
      <c r="G77" s="141">
        <v>292</v>
      </c>
      <c r="H77" s="136"/>
    </row>
    <row r="78" spans="1:8" s="16" customFormat="1" ht="72" x14ac:dyDescent="0.25">
      <c r="A78" s="113">
        <v>20</v>
      </c>
      <c r="B78" s="7" t="s">
        <v>251</v>
      </c>
      <c r="C78" s="112" t="s">
        <v>252</v>
      </c>
      <c r="D78" s="108" t="s">
        <v>446</v>
      </c>
      <c r="E78" s="13">
        <v>0</v>
      </c>
      <c r="F78" s="112">
        <v>5.5E-2</v>
      </c>
      <c r="G78" s="13">
        <v>5.5E-2</v>
      </c>
      <c r="H78" s="7" t="s">
        <v>437</v>
      </c>
    </row>
    <row r="79" spans="1:8" s="16" customFormat="1" hidden="1" x14ac:dyDescent="0.25">
      <c r="A79" s="163"/>
      <c r="B79" s="152" t="s">
        <v>1</v>
      </c>
      <c r="C79" s="152"/>
      <c r="D79" s="152"/>
      <c r="E79" s="168"/>
      <c r="F79" s="154"/>
      <c r="G79" s="168"/>
      <c r="H79" s="165"/>
    </row>
    <row r="80" spans="1:8" s="16" customFormat="1" hidden="1" x14ac:dyDescent="0.25">
      <c r="A80" s="20"/>
      <c r="B80" s="4"/>
      <c r="C80" s="4"/>
      <c r="D80" s="4"/>
      <c r="E80" s="43"/>
      <c r="F80" s="8"/>
      <c r="G80" s="43"/>
      <c r="H80" s="24"/>
    </row>
    <row r="81" spans="1:8" s="16" customFormat="1" hidden="1" x14ac:dyDescent="0.25">
      <c r="A81" s="134"/>
      <c r="B81" s="116"/>
      <c r="C81" s="123"/>
      <c r="D81" s="123"/>
      <c r="E81" s="141"/>
      <c r="F81" s="125"/>
      <c r="G81" s="141"/>
      <c r="H81" s="136"/>
    </row>
    <row r="82" spans="1:8" ht="15" customHeight="1" x14ac:dyDescent="0.25">
      <c r="A82" s="111" t="s">
        <v>87</v>
      </c>
      <c r="B82" s="44"/>
      <c r="C82" s="44"/>
      <c r="D82" s="44"/>
      <c r="E82" s="44"/>
      <c r="F82" s="44"/>
      <c r="G82" s="44"/>
      <c r="H82" s="44"/>
    </row>
    <row r="83" spans="1:8" ht="132" x14ac:dyDescent="0.25">
      <c r="A83" s="113">
        <v>21</v>
      </c>
      <c r="B83" s="7" t="s">
        <v>499</v>
      </c>
      <c r="C83" s="112" t="s">
        <v>8</v>
      </c>
      <c r="D83" s="108" t="s">
        <v>447</v>
      </c>
      <c r="E83" s="113">
        <v>94.6</v>
      </c>
      <c r="F83" s="113">
        <v>96</v>
      </c>
      <c r="G83" s="113">
        <v>94.3</v>
      </c>
      <c r="H83" s="11" t="s">
        <v>424</v>
      </c>
    </row>
    <row r="84" spans="1:8" s="16" customFormat="1" ht="17.25" hidden="1" customHeight="1" x14ac:dyDescent="0.25">
      <c r="A84" s="163"/>
      <c r="B84" s="152" t="s">
        <v>1</v>
      </c>
      <c r="C84" s="152"/>
      <c r="D84" s="152"/>
      <c r="E84" s="164"/>
      <c r="F84" s="153"/>
      <c r="G84" s="153"/>
      <c r="H84" s="169"/>
    </row>
    <row r="85" spans="1:8" s="16" customFormat="1" ht="28.5" hidden="1" customHeight="1" x14ac:dyDescent="0.25">
      <c r="A85" s="20"/>
      <c r="B85" s="3" t="s">
        <v>221</v>
      </c>
      <c r="C85" s="4"/>
      <c r="D85" s="4"/>
      <c r="E85" s="1">
        <v>5482</v>
      </c>
      <c r="F85" s="98"/>
      <c r="G85" s="1">
        <v>5467</v>
      </c>
      <c r="H85" s="11"/>
    </row>
    <row r="86" spans="1:8" s="16" customFormat="1" ht="21" hidden="1" customHeight="1" x14ac:dyDescent="0.25">
      <c r="A86" s="134"/>
      <c r="B86" s="116" t="s">
        <v>222</v>
      </c>
      <c r="C86" s="123"/>
      <c r="D86" s="123"/>
      <c r="E86" s="124">
        <v>5793</v>
      </c>
      <c r="F86" s="142"/>
      <c r="G86" s="124">
        <v>5798</v>
      </c>
      <c r="H86" s="143"/>
    </row>
    <row r="87" spans="1:8" ht="66.75" customHeight="1" x14ac:dyDescent="0.25">
      <c r="A87" s="113">
        <v>22</v>
      </c>
      <c r="B87" s="7" t="s">
        <v>500</v>
      </c>
      <c r="C87" s="112" t="s">
        <v>8</v>
      </c>
      <c r="D87" s="108" t="s">
        <v>446</v>
      </c>
      <c r="E87" s="59">
        <v>57</v>
      </c>
      <c r="F87" s="38">
        <v>60</v>
      </c>
      <c r="G87" s="59">
        <v>60</v>
      </c>
      <c r="H87" s="7" t="s">
        <v>437</v>
      </c>
    </row>
    <row r="88" spans="1:8" s="16" customFormat="1" ht="21" hidden="1" customHeight="1" x14ac:dyDescent="0.25">
      <c r="A88" s="170"/>
      <c r="B88" s="171" t="s">
        <v>1</v>
      </c>
      <c r="C88" s="171"/>
      <c r="D88" s="171"/>
      <c r="E88" s="172"/>
      <c r="F88" s="173"/>
      <c r="G88" s="172"/>
      <c r="H88" s="174"/>
    </row>
    <row r="89" spans="1:8" ht="65.25" customHeight="1" x14ac:dyDescent="0.25">
      <c r="A89" s="187" t="s">
        <v>335</v>
      </c>
      <c r="B89" s="11" t="s">
        <v>88</v>
      </c>
      <c r="C89" s="112" t="s">
        <v>9</v>
      </c>
      <c r="D89" s="108" t="s">
        <v>447</v>
      </c>
      <c r="E89" s="113">
        <v>10</v>
      </c>
      <c r="F89" s="23">
        <v>9</v>
      </c>
      <c r="G89" s="113">
        <v>9</v>
      </c>
      <c r="H89" s="7" t="s">
        <v>437</v>
      </c>
    </row>
    <row r="90" spans="1:8" s="16" customFormat="1" hidden="1" x14ac:dyDescent="0.25">
      <c r="A90" s="163"/>
      <c r="B90" s="152" t="s">
        <v>1</v>
      </c>
      <c r="C90" s="152"/>
      <c r="D90" s="152"/>
      <c r="E90" s="153"/>
      <c r="F90" s="154"/>
      <c r="G90" s="153"/>
      <c r="H90" s="165"/>
    </row>
    <row r="91" spans="1:8" s="16" customFormat="1" ht="39" hidden="1" customHeight="1" x14ac:dyDescent="0.25">
      <c r="A91" s="134"/>
      <c r="B91" s="137" t="s">
        <v>232</v>
      </c>
      <c r="C91" s="123"/>
      <c r="D91" s="123"/>
      <c r="E91" s="124">
        <v>10</v>
      </c>
      <c r="F91" s="125">
        <v>9</v>
      </c>
      <c r="G91" s="124">
        <v>9</v>
      </c>
      <c r="H91" s="136"/>
    </row>
    <row r="92" spans="1:8" ht="65.25" customHeight="1" x14ac:dyDescent="0.25">
      <c r="A92" s="187" t="s">
        <v>91</v>
      </c>
      <c r="B92" s="11" t="s">
        <v>253</v>
      </c>
      <c r="C92" s="112" t="s">
        <v>9</v>
      </c>
      <c r="D92" s="108" t="s">
        <v>446</v>
      </c>
      <c r="E92" s="113">
        <v>0</v>
      </c>
      <c r="F92" s="23">
        <v>12</v>
      </c>
      <c r="G92" s="113">
        <v>12</v>
      </c>
      <c r="H92" s="7" t="s">
        <v>437</v>
      </c>
    </row>
    <row r="93" spans="1:8" s="16" customFormat="1" ht="15" hidden="1" customHeight="1" x14ac:dyDescent="0.25">
      <c r="A93" s="163"/>
      <c r="B93" s="152" t="s">
        <v>1</v>
      </c>
      <c r="C93" s="152"/>
      <c r="D93" s="152"/>
      <c r="E93" s="153"/>
      <c r="F93" s="154"/>
      <c r="G93" s="153"/>
      <c r="H93" s="165"/>
    </row>
    <row r="94" spans="1:8" s="16" customFormat="1" ht="105" hidden="1" customHeight="1" x14ac:dyDescent="0.25">
      <c r="A94" s="134"/>
      <c r="B94" s="137" t="s">
        <v>254</v>
      </c>
      <c r="C94" s="123"/>
      <c r="D94" s="123"/>
      <c r="E94" s="124">
        <v>0</v>
      </c>
      <c r="F94" s="125">
        <v>12</v>
      </c>
      <c r="G94" s="124">
        <v>12</v>
      </c>
      <c r="H94" s="136"/>
    </row>
    <row r="95" spans="1:8" ht="120" x14ac:dyDescent="0.25">
      <c r="A95" s="113">
        <v>25</v>
      </c>
      <c r="B95" s="11" t="s">
        <v>236</v>
      </c>
      <c r="C95" s="112" t="s">
        <v>8</v>
      </c>
      <c r="D95" s="108" t="s">
        <v>446</v>
      </c>
      <c r="E95" s="113">
        <v>0</v>
      </c>
      <c r="F95" s="31">
        <v>13.3</v>
      </c>
      <c r="G95" s="113">
        <v>40</v>
      </c>
      <c r="H95" s="11" t="s">
        <v>501</v>
      </c>
    </row>
    <row r="96" spans="1:8" s="16" customFormat="1" hidden="1" x14ac:dyDescent="0.25">
      <c r="A96" s="163"/>
      <c r="B96" s="152" t="s">
        <v>1</v>
      </c>
      <c r="C96" s="152"/>
      <c r="D96" s="152"/>
      <c r="E96" s="153"/>
      <c r="F96" s="175"/>
      <c r="G96" s="153"/>
      <c r="H96" s="165"/>
    </row>
    <row r="97" spans="1:8" s="16" customFormat="1" ht="51.75" hidden="1" customHeight="1" x14ac:dyDescent="0.25">
      <c r="A97" s="20"/>
      <c r="B97" s="6" t="s">
        <v>502</v>
      </c>
      <c r="C97" s="4"/>
      <c r="D97" s="4"/>
      <c r="E97" s="1">
        <v>0</v>
      </c>
      <c r="F97" s="8">
        <v>2</v>
      </c>
      <c r="G97" s="69">
        <v>12</v>
      </c>
      <c r="H97" s="24"/>
    </row>
    <row r="98" spans="1:8" s="16" customFormat="1" ht="24" hidden="1" customHeight="1" x14ac:dyDescent="0.25">
      <c r="A98" s="134"/>
      <c r="B98" s="137" t="s">
        <v>235</v>
      </c>
      <c r="C98" s="123"/>
      <c r="D98" s="123"/>
      <c r="E98" s="124">
        <v>30</v>
      </c>
      <c r="F98" s="125">
        <v>30</v>
      </c>
      <c r="G98" s="127">
        <v>30</v>
      </c>
      <c r="H98" s="136"/>
    </row>
    <row r="99" spans="1:8" ht="54" customHeight="1" x14ac:dyDescent="0.25">
      <c r="A99" s="113">
        <v>26</v>
      </c>
      <c r="B99" s="9" t="s">
        <v>237</v>
      </c>
      <c r="C99" s="112" t="s">
        <v>8</v>
      </c>
      <c r="D99" s="108" t="s">
        <v>447</v>
      </c>
      <c r="E99" s="59">
        <v>23.3</v>
      </c>
      <c r="F99" s="31">
        <v>26.7</v>
      </c>
      <c r="G99" s="59">
        <v>13.3</v>
      </c>
      <c r="H99" s="11" t="s">
        <v>425</v>
      </c>
    </row>
    <row r="100" spans="1:8" s="16" customFormat="1" hidden="1" x14ac:dyDescent="0.25">
      <c r="A100" s="163"/>
      <c r="B100" s="152" t="s">
        <v>1</v>
      </c>
      <c r="C100" s="152"/>
      <c r="D100" s="152"/>
      <c r="E100" s="153"/>
      <c r="F100" s="175"/>
      <c r="G100" s="153"/>
      <c r="H100" s="165"/>
    </row>
    <row r="101" spans="1:8" s="16" customFormat="1" ht="36" hidden="1" x14ac:dyDescent="0.25">
      <c r="A101" s="20"/>
      <c r="B101" s="6" t="s">
        <v>238</v>
      </c>
      <c r="C101" s="4"/>
      <c r="D101" s="4"/>
      <c r="E101" s="1">
        <v>7</v>
      </c>
      <c r="F101" s="8">
        <v>8</v>
      </c>
      <c r="G101" s="69">
        <v>4</v>
      </c>
      <c r="H101" s="24"/>
    </row>
    <row r="102" spans="1:8" s="16" customFormat="1" hidden="1" x14ac:dyDescent="0.25">
      <c r="A102" s="134"/>
      <c r="B102" s="137" t="s">
        <v>235</v>
      </c>
      <c r="C102" s="123"/>
      <c r="D102" s="123"/>
      <c r="E102" s="124"/>
      <c r="F102" s="125">
        <v>30</v>
      </c>
      <c r="G102" s="127">
        <v>30</v>
      </c>
      <c r="H102" s="136"/>
    </row>
    <row r="103" spans="1:8" ht="48" x14ac:dyDescent="0.25">
      <c r="A103" s="187" t="s">
        <v>336</v>
      </c>
      <c r="B103" s="9" t="s">
        <v>89</v>
      </c>
      <c r="C103" s="112" t="s">
        <v>9</v>
      </c>
      <c r="D103" s="108" t="s">
        <v>447</v>
      </c>
      <c r="E103" s="113">
        <v>4</v>
      </c>
      <c r="F103" s="23">
        <v>2</v>
      </c>
      <c r="G103" s="113">
        <v>2</v>
      </c>
      <c r="H103" s="7" t="s">
        <v>437</v>
      </c>
    </row>
    <row r="104" spans="1:8" s="16" customFormat="1" hidden="1" x14ac:dyDescent="0.25">
      <c r="A104" s="176"/>
      <c r="B104" s="152" t="s">
        <v>1</v>
      </c>
      <c r="C104" s="152"/>
      <c r="D104" s="152"/>
      <c r="E104" s="153"/>
      <c r="F104" s="154"/>
      <c r="G104" s="153"/>
      <c r="H104" s="165"/>
    </row>
    <row r="105" spans="1:8" s="16" customFormat="1" ht="43.5" hidden="1" customHeight="1" x14ac:dyDescent="0.25">
      <c r="A105" s="144"/>
      <c r="B105" s="137" t="s">
        <v>233</v>
      </c>
      <c r="C105" s="123"/>
      <c r="D105" s="123"/>
      <c r="E105" s="124">
        <v>4</v>
      </c>
      <c r="F105" s="125">
        <v>2</v>
      </c>
      <c r="G105" s="124">
        <v>2</v>
      </c>
      <c r="H105" s="136"/>
    </row>
    <row r="106" spans="1:8" s="16" customFormat="1" ht="63" customHeight="1" x14ac:dyDescent="0.25">
      <c r="A106" s="188" t="s">
        <v>337</v>
      </c>
      <c r="B106" s="6" t="s">
        <v>256</v>
      </c>
      <c r="C106" s="112" t="s">
        <v>9</v>
      </c>
      <c r="D106" s="108" t="s">
        <v>446</v>
      </c>
      <c r="E106" s="1">
        <v>0</v>
      </c>
      <c r="F106" s="8">
        <v>200</v>
      </c>
      <c r="G106" s="1">
        <v>200</v>
      </c>
      <c r="H106" s="7" t="s">
        <v>437</v>
      </c>
    </row>
    <row r="107" spans="1:8" s="16" customFormat="1" hidden="1" x14ac:dyDescent="0.25">
      <c r="A107" s="176"/>
      <c r="B107" s="152" t="s">
        <v>1</v>
      </c>
      <c r="C107" s="152"/>
      <c r="D107" s="152"/>
      <c r="E107" s="153"/>
      <c r="F107" s="154"/>
      <c r="G107" s="153"/>
      <c r="H107" s="165"/>
    </row>
    <row r="108" spans="1:8" s="16" customFormat="1" ht="57" hidden="1" customHeight="1" x14ac:dyDescent="0.25">
      <c r="A108" s="144"/>
      <c r="B108" s="137" t="s">
        <v>256</v>
      </c>
      <c r="C108" s="123"/>
      <c r="D108" s="123"/>
      <c r="E108" s="124">
        <v>0</v>
      </c>
      <c r="F108" s="125">
        <v>200</v>
      </c>
      <c r="G108" s="124">
        <v>200</v>
      </c>
      <c r="H108" s="136"/>
    </row>
    <row r="109" spans="1:8" ht="24" x14ac:dyDescent="0.25">
      <c r="A109" s="187" t="s">
        <v>338</v>
      </c>
      <c r="B109" s="9" t="s">
        <v>90</v>
      </c>
      <c r="C109" s="112" t="s">
        <v>9</v>
      </c>
      <c r="D109" s="108" t="s">
        <v>446</v>
      </c>
      <c r="E109" s="113">
        <v>4</v>
      </c>
      <c r="F109" s="23" t="s">
        <v>92</v>
      </c>
      <c r="G109" s="113">
        <v>8</v>
      </c>
      <c r="H109" s="7" t="s">
        <v>437</v>
      </c>
    </row>
    <row r="110" spans="1:8" s="16" customFormat="1" hidden="1" x14ac:dyDescent="0.25">
      <c r="A110" s="176"/>
      <c r="B110" s="152" t="s">
        <v>1</v>
      </c>
      <c r="C110" s="152"/>
      <c r="D110" s="152"/>
      <c r="E110" s="153"/>
      <c r="F110" s="154"/>
      <c r="G110" s="153"/>
      <c r="H110" s="165"/>
    </row>
    <row r="111" spans="1:8" s="16" customFormat="1" ht="29.25" hidden="1" customHeight="1" x14ac:dyDescent="0.25">
      <c r="A111" s="144"/>
      <c r="B111" s="137" t="s">
        <v>503</v>
      </c>
      <c r="C111" s="117"/>
      <c r="D111" s="117"/>
      <c r="E111" s="124">
        <v>4</v>
      </c>
      <c r="F111" s="125"/>
      <c r="G111" s="124">
        <v>8</v>
      </c>
      <c r="H111" s="136"/>
    </row>
    <row r="112" spans="1:8" s="16" customFormat="1" ht="46.5" customHeight="1" x14ac:dyDescent="0.25">
      <c r="A112" s="188" t="s">
        <v>339</v>
      </c>
      <c r="B112" s="9" t="s">
        <v>248</v>
      </c>
      <c r="C112" s="112" t="s">
        <v>9</v>
      </c>
      <c r="D112" s="108" t="s">
        <v>446</v>
      </c>
      <c r="E112" s="1">
        <v>2</v>
      </c>
      <c r="F112" s="8">
        <v>5</v>
      </c>
      <c r="G112" s="1">
        <v>5</v>
      </c>
      <c r="H112" s="7" t="s">
        <v>437</v>
      </c>
    </row>
    <row r="113" spans="1:8" s="16" customFormat="1" ht="19.5" hidden="1" customHeight="1" x14ac:dyDescent="0.25">
      <c r="A113" s="177"/>
      <c r="B113" s="178" t="s">
        <v>503</v>
      </c>
      <c r="C113" s="171"/>
      <c r="D113" s="171"/>
      <c r="E113" s="172">
        <v>2</v>
      </c>
      <c r="F113" s="173">
        <v>5</v>
      </c>
      <c r="G113" s="172">
        <v>5</v>
      </c>
      <c r="H113" s="174"/>
    </row>
    <row r="114" spans="1:8" s="16" customFormat="1" ht="29.25" customHeight="1" x14ac:dyDescent="0.25">
      <c r="A114" s="188" t="s">
        <v>340</v>
      </c>
      <c r="B114" s="6" t="s">
        <v>249</v>
      </c>
      <c r="C114" s="4"/>
      <c r="D114" s="108" t="s">
        <v>446</v>
      </c>
      <c r="E114" s="1">
        <v>2</v>
      </c>
      <c r="F114" s="8">
        <v>3</v>
      </c>
      <c r="G114" s="1">
        <v>3</v>
      </c>
      <c r="H114" s="7" t="s">
        <v>437</v>
      </c>
    </row>
    <row r="115" spans="1:8" s="16" customFormat="1" ht="29.25" hidden="1" customHeight="1" x14ac:dyDescent="0.25">
      <c r="A115" s="177"/>
      <c r="B115" s="178" t="s">
        <v>503</v>
      </c>
      <c r="C115" s="171"/>
      <c r="D115" s="171"/>
      <c r="E115" s="172">
        <v>2</v>
      </c>
      <c r="F115" s="173">
        <v>3</v>
      </c>
      <c r="G115" s="172">
        <v>3</v>
      </c>
      <c r="H115" s="174"/>
    </row>
    <row r="116" spans="1:8" s="36" customFormat="1" ht="18.75" customHeight="1" x14ac:dyDescent="0.25">
      <c r="A116" s="44" t="s">
        <v>93</v>
      </c>
      <c r="B116" s="44"/>
      <c r="C116" s="44"/>
      <c r="D116" s="44"/>
      <c r="E116" s="44"/>
      <c r="F116" s="44"/>
      <c r="G116" s="44"/>
      <c r="H116" s="44"/>
    </row>
    <row r="117" spans="1:8" ht="20.25" customHeight="1" x14ac:dyDescent="0.25">
      <c r="A117" s="111" t="s">
        <v>94</v>
      </c>
      <c r="B117" s="111"/>
      <c r="C117" s="111"/>
      <c r="D117" s="111"/>
      <c r="E117" s="111"/>
      <c r="F117" s="111"/>
      <c r="G117" s="111"/>
      <c r="H117" s="111"/>
    </row>
    <row r="118" spans="1:8" ht="57.75" customHeight="1" x14ac:dyDescent="0.25">
      <c r="A118" s="113">
        <v>32</v>
      </c>
      <c r="B118" s="7" t="s">
        <v>96</v>
      </c>
      <c r="C118" s="112" t="s">
        <v>53</v>
      </c>
      <c r="D118" s="108" t="s">
        <v>446</v>
      </c>
      <c r="E118" s="13">
        <v>2143</v>
      </c>
      <c r="F118" s="112">
        <v>2897</v>
      </c>
      <c r="G118" s="13">
        <v>2974</v>
      </c>
      <c r="H118" s="189" t="s">
        <v>426</v>
      </c>
    </row>
    <row r="119" spans="1:8" s="16" customFormat="1" ht="18" hidden="1" customHeight="1" x14ac:dyDescent="0.25">
      <c r="A119" s="163"/>
      <c r="B119" s="152" t="s">
        <v>1</v>
      </c>
      <c r="C119" s="152"/>
      <c r="D119" s="152"/>
      <c r="E119" s="153"/>
      <c r="F119" s="154"/>
      <c r="G119" s="153"/>
      <c r="H119" s="166"/>
    </row>
    <row r="120" spans="1:8" s="16" customFormat="1" ht="38.25" hidden="1" customHeight="1" x14ac:dyDescent="0.25">
      <c r="A120" s="134"/>
      <c r="B120" s="145" t="s">
        <v>220</v>
      </c>
      <c r="C120" s="123"/>
      <c r="D120" s="123"/>
      <c r="E120" s="124">
        <v>2143</v>
      </c>
      <c r="F120" s="125">
        <v>2897</v>
      </c>
      <c r="G120" s="124">
        <v>2974</v>
      </c>
      <c r="H120" s="146"/>
    </row>
    <row r="121" spans="1:8" ht="60" x14ac:dyDescent="0.25">
      <c r="A121" s="113">
        <v>33</v>
      </c>
      <c r="B121" s="7" t="s">
        <v>95</v>
      </c>
      <c r="C121" s="112" t="s">
        <v>53</v>
      </c>
      <c r="D121" s="108" t="s">
        <v>446</v>
      </c>
      <c r="E121" s="13">
        <v>682</v>
      </c>
      <c r="F121" s="13">
        <v>600</v>
      </c>
      <c r="G121" s="13">
        <v>761</v>
      </c>
      <c r="H121" s="190" t="s">
        <v>427</v>
      </c>
    </row>
    <row r="122" spans="1:8" s="16" customFormat="1" ht="18.75" hidden="1" customHeight="1" x14ac:dyDescent="0.25">
      <c r="A122" s="163"/>
      <c r="B122" s="152" t="s">
        <v>1</v>
      </c>
      <c r="C122" s="152"/>
      <c r="D122" s="152"/>
      <c r="E122" s="153"/>
      <c r="F122" s="154"/>
      <c r="G122" s="153"/>
      <c r="H122" s="166"/>
    </row>
    <row r="123" spans="1:8" ht="47.25" hidden="1" customHeight="1" x14ac:dyDescent="0.25">
      <c r="A123" s="147"/>
      <c r="B123" s="137" t="s">
        <v>219</v>
      </c>
      <c r="C123" s="117"/>
      <c r="D123" s="117"/>
      <c r="E123" s="148">
        <v>682</v>
      </c>
      <c r="F123" s="119">
        <v>600</v>
      </c>
      <c r="G123" s="148">
        <v>761</v>
      </c>
      <c r="H123" s="149"/>
    </row>
    <row r="124" spans="1:8" x14ac:dyDescent="0.25">
      <c r="A124" s="46" t="s">
        <v>97</v>
      </c>
      <c r="B124" s="9"/>
      <c r="C124" s="112"/>
      <c r="D124" s="112"/>
      <c r="E124" s="13"/>
      <c r="F124" s="23"/>
      <c r="G124" s="13"/>
      <c r="H124" s="7"/>
    </row>
    <row r="125" spans="1:8" ht="96" x14ac:dyDescent="0.25">
      <c r="A125" s="113">
        <v>34</v>
      </c>
      <c r="B125" s="9" t="s">
        <v>98</v>
      </c>
      <c r="C125" s="112" t="s">
        <v>53</v>
      </c>
      <c r="D125" s="108" t="s">
        <v>447</v>
      </c>
      <c r="E125" s="13">
        <v>214</v>
      </c>
      <c r="F125" s="23">
        <v>257</v>
      </c>
      <c r="G125" s="13">
        <v>146</v>
      </c>
      <c r="H125" s="190" t="s">
        <v>429</v>
      </c>
    </row>
    <row r="126" spans="1:8" s="16" customFormat="1" hidden="1" x14ac:dyDescent="0.25">
      <c r="A126" s="163"/>
      <c r="B126" s="152" t="s">
        <v>1</v>
      </c>
      <c r="C126" s="152"/>
      <c r="D126" s="152"/>
      <c r="E126" s="179"/>
      <c r="F126" s="154"/>
      <c r="G126" s="179"/>
      <c r="H126" s="180"/>
    </row>
    <row r="127" spans="1:8" s="16" customFormat="1" ht="36" hidden="1" x14ac:dyDescent="0.25">
      <c r="A127" s="134"/>
      <c r="B127" s="137" t="s">
        <v>218</v>
      </c>
      <c r="C127" s="123"/>
      <c r="D127" s="123"/>
      <c r="E127" s="148">
        <v>214</v>
      </c>
      <c r="F127" s="125">
        <v>257</v>
      </c>
      <c r="G127" s="148">
        <v>146</v>
      </c>
      <c r="H127" s="149"/>
    </row>
    <row r="128" spans="1:8" s="36" customFormat="1" ht="18" customHeight="1" x14ac:dyDescent="0.25">
      <c r="A128" s="47" t="s">
        <v>99</v>
      </c>
      <c r="B128" s="47"/>
      <c r="C128" s="47"/>
      <c r="D128" s="47"/>
      <c r="E128" s="47"/>
      <c r="F128" s="47"/>
      <c r="G128" s="47"/>
      <c r="H128" s="47"/>
    </row>
    <row r="129" spans="1:8" ht="16.5" customHeight="1" x14ac:dyDescent="0.25">
      <c r="A129" s="46" t="s">
        <v>100</v>
      </c>
      <c r="B129" s="46"/>
      <c r="C129" s="46"/>
      <c r="D129" s="46"/>
      <c r="E129" s="46"/>
      <c r="F129" s="46"/>
      <c r="G129" s="46"/>
      <c r="H129" s="46"/>
    </row>
    <row r="130" spans="1:8" ht="24" x14ac:dyDescent="0.25">
      <c r="A130" s="113">
        <v>35</v>
      </c>
      <c r="B130" s="9" t="s">
        <v>101</v>
      </c>
      <c r="C130" s="112" t="s">
        <v>8</v>
      </c>
      <c r="D130" s="108" t="s">
        <v>446</v>
      </c>
      <c r="E130" s="113">
        <v>17</v>
      </c>
      <c r="F130" s="76">
        <v>18</v>
      </c>
      <c r="G130" s="113">
        <v>18</v>
      </c>
      <c r="H130" s="7" t="s">
        <v>437</v>
      </c>
    </row>
    <row r="131" spans="1:8" s="16" customFormat="1" ht="20.25" hidden="1" customHeight="1" x14ac:dyDescent="0.25">
      <c r="A131" s="163"/>
      <c r="B131" s="152" t="s">
        <v>1</v>
      </c>
      <c r="C131" s="152"/>
      <c r="D131" s="152"/>
      <c r="E131" s="153"/>
      <c r="F131" s="154"/>
      <c r="G131" s="153"/>
      <c r="H131" s="166"/>
    </row>
    <row r="132" spans="1:8" s="16" customFormat="1" ht="36" hidden="1" x14ac:dyDescent="0.25">
      <c r="A132" s="20"/>
      <c r="B132" s="6" t="s">
        <v>258</v>
      </c>
      <c r="C132" s="4"/>
      <c r="D132" s="4"/>
      <c r="E132" s="8">
        <v>1281</v>
      </c>
      <c r="F132" s="8"/>
      <c r="G132" s="70">
        <v>1972</v>
      </c>
      <c r="H132" s="25"/>
    </row>
    <row r="133" spans="1:8" s="16" customFormat="1" ht="32.25" hidden="1" customHeight="1" x14ac:dyDescent="0.25">
      <c r="A133" s="134"/>
      <c r="B133" s="137" t="s">
        <v>259</v>
      </c>
      <c r="C133" s="123"/>
      <c r="D133" s="123"/>
      <c r="E133" s="125">
        <v>7540</v>
      </c>
      <c r="F133" s="125"/>
      <c r="G133" s="131">
        <v>10957</v>
      </c>
      <c r="H133" s="149"/>
    </row>
    <row r="134" spans="1:8" ht="65.25" customHeight="1" x14ac:dyDescent="0.25">
      <c r="A134" s="113">
        <v>36</v>
      </c>
      <c r="B134" s="9" t="s">
        <v>268</v>
      </c>
      <c r="C134" s="112" t="s">
        <v>8</v>
      </c>
      <c r="D134" s="108" t="s">
        <v>446</v>
      </c>
      <c r="E134" s="112">
        <v>4.0999999999999996</v>
      </c>
      <c r="F134" s="38">
        <v>4.3</v>
      </c>
      <c r="G134" s="112">
        <v>4.3</v>
      </c>
      <c r="H134" s="7" t="s">
        <v>437</v>
      </c>
    </row>
    <row r="135" spans="1:8" s="16" customFormat="1" ht="12.75" hidden="1" customHeight="1" x14ac:dyDescent="0.25">
      <c r="A135" s="163"/>
      <c r="B135" s="152" t="s">
        <v>1</v>
      </c>
      <c r="C135" s="152"/>
      <c r="D135" s="152"/>
      <c r="E135" s="153"/>
      <c r="F135" s="154"/>
      <c r="G135" s="153"/>
      <c r="H135" s="166"/>
    </row>
    <row r="136" spans="1:8" ht="60.75" hidden="1" customHeight="1" x14ac:dyDescent="0.25">
      <c r="A136" s="73"/>
      <c r="B136" s="3" t="s">
        <v>260</v>
      </c>
      <c r="C136" s="74"/>
      <c r="D136" s="99"/>
      <c r="E136" s="1">
        <v>309</v>
      </c>
      <c r="F136" s="23"/>
      <c r="G136" s="69">
        <v>471</v>
      </c>
      <c r="H136" s="25"/>
    </row>
    <row r="137" spans="1:8" ht="27.75" hidden="1" customHeight="1" x14ac:dyDescent="0.25">
      <c r="A137" s="147"/>
      <c r="B137" s="116" t="s">
        <v>261</v>
      </c>
      <c r="C137" s="117"/>
      <c r="D137" s="117"/>
      <c r="E137" s="125">
        <v>7540</v>
      </c>
      <c r="F137" s="119"/>
      <c r="G137" s="131">
        <v>10957</v>
      </c>
      <c r="H137" s="150"/>
    </row>
    <row r="138" spans="1:8" ht="69" customHeight="1" x14ac:dyDescent="0.25">
      <c r="A138" s="113">
        <v>37</v>
      </c>
      <c r="B138" s="7" t="s">
        <v>102</v>
      </c>
      <c r="C138" s="112" t="s">
        <v>53</v>
      </c>
      <c r="D138" s="108" t="s">
        <v>446</v>
      </c>
      <c r="E138" s="113">
        <v>840</v>
      </c>
      <c r="F138" s="113">
        <v>870</v>
      </c>
      <c r="G138" s="113">
        <v>870</v>
      </c>
      <c r="H138" s="7" t="s">
        <v>437</v>
      </c>
    </row>
    <row r="139" spans="1:8" s="16" customFormat="1" hidden="1" x14ac:dyDescent="0.25">
      <c r="A139" s="163"/>
      <c r="B139" s="152" t="s">
        <v>1</v>
      </c>
      <c r="C139" s="152"/>
      <c r="D139" s="152"/>
      <c r="E139" s="153"/>
      <c r="F139" s="153"/>
      <c r="G139" s="153"/>
      <c r="H139" s="166"/>
    </row>
    <row r="140" spans="1:8" s="16" customFormat="1" ht="42" hidden="1" customHeight="1" x14ac:dyDescent="0.25">
      <c r="A140" s="134"/>
      <c r="B140" s="116" t="s">
        <v>234</v>
      </c>
      <c r="C140" s="123"/>
      <c r="D140" s="123"/>
      <c r="E140" s="124">
        <v>840</v>
      </c>
      <c r="F140" s="124">
        <v>870</v>
      </c>
      <c r="G140" s="124">
        <v>870</v>
      </c>
      <c r="H140" s="146"/>
    </row>
    <row r="141" spans="1:8" ht="18.75" customHeight="1" x14ac:dyDescent="0.25">
      <c r="A141" s="111" t="s">
        <v>103</v>
      </c>
      <c r="B141" s="111"/>
      <c r="C141" s="111"/>
      <c r="D141" s="111"/>
      <c r="E141" s="111"/>
      <c r="F141" s="111"/>
      <c r="G141" s="111"/>
      <c r="H141" s="111"/>
    </row>
    <row r="142" spans="1:8" ht="57" customHeight="1" x14ac:dyDescent="0.25">
      <c r="A142" s="112">
        <v>38</v>
      </c>
      <c r="B142" s="9" t="s">
        <v>262</v>
      </c>
      <c r="C142" s="112" t="s">
        <v>8</v>
      </c>
      <c r="D142" s="108" t="s">
        <v>446</v>
      </c>
      <c r="E142" s="112">
        <v>22.5</v>
      </c>
      <c r="F142" s="38">
        <v>27.5</v>
      </c>
      <c r="G142" s="112">
        <v>27.5</v>
      </c>
      <c r="H142" s="7" t="s">
        <v>437</v>
      </c>
    </row>
    <row r="143" spans="1:8" s="16" customFormat="1" ht="15" hidden="1" customHeight="1" x14ac:dyDescent="0.25">
      <c r="A143" s="151"/>
      <c r="B143" s="152" t="s">
        <v>1</v>
      </c>
      <c r="C143" s="152"/>
      <c r="D143" s="152"/>
      <c r="E143" s="152"/>
      <c r="F143" s="154"/>
      <c r="G143" s="152"/>
      <c r="H143" s="181"/>
    </row>
    <row r="144" spans="1:8" s="16" customFormat="1" ht="48" hidden="1" x14ac:dyDescent="0.25">
      <c r="A144" s="20"/>
      <c r="B144" s="3" t="s">
        <v>263</v>
      </c>
      <c r="C144" s="4"/>
      <c r="D144" s="4"/>
      <c r="E144" s="8">
        <v>1696</v>
      </c>
      <c r="F144" s="8"/>
      <c r="G144" s="70">
        <v>3013</v>
      </c>
      <c r="H144" s="25"/>
    </row>
    <row r="145" spans="1:8" s="16" customFormat="1" ht="24" hidden="1" x14ac:dyDescent="0.25">
      <c r="A145" s="134"/>
      <c r="B145" s="116" t="s">
        <v>261</v>
      </c>
      <c r="C145" s="123"/>
      <c r="D145" s="123"/>
      <c r="E145" s="125">
        <v>7540</v>
      </c>
      <c r="F145" s="125"/>
      <c r="G145" s="131">
        <v>10957</v>
      </c>
      <c r="H145" s="149"/>
    </row>
    <row r="146" spans="1:8" s="36" customFormat="1" ht="14.25" customHeight="1" x14ac:dyDescent="0.25">
      <c r="A146" s="44" t="s">
        <v>104</v>
      </c>
      <c r="B146" s="44"/>
      <c r="C146" s="44"/>
      <c r="D146" s="44"/>
      <c r="E146" s="44"/>
      <c r="F146" s="44"/>
      <c r="G146" s="44"/>
      <c r="H146" s="44"/>
    </row>
    <row r="147" spans="1:8" ht="15.75" customHeight="1" x14ac:dyDescent="0.25">
      <c r="A147" s="111" t="s">
        <v>105</v>
      </c>
      <c r="B147" s="111"/>
      <c r="C147" s="111"/>
      <c r="D147" s="111"/>
      <c r="E147" s="111"/>
      <c r="F147" s="111"/>
      <c r="G147" s="111"/>
      <c r="H147" s="111"/>
    </row>
    <row r="148" spans="1:8" ht="78" customHeight="1" x14ac:dyDescent="0.25">
      <c r="A148" s="113">
        <v>39</v>
      </c>
      <c r="B148" s="7" t="s">
        <v>106</v>
      </c>
      <c r="C148" s="112" t="s">
        <v>8</v>
      </c>
      <c r="D148" s="108" t="s">
        <v>446</v>
      </c>
      <c r="E148" s="113">
        <v>99.8</v>
      </c>
      <c r="F148" s="113">
        <v>99</v>
      </c>
      <c r="G148" s="113">
        <v>100.3</v>
      </c>
      <c r="H148" s="11" t="s">
        <v>492</v>
      </c>
    </row>
    <row r="149" spans="1:8" s="16" customFormat="1" hidden="1" x14ac:dyDescent="0.25">
      <c r="A149" s="163"/>
      <c r="B149" s="152" t="s">
        <v>1</v>
      </c>
      <c r="C149" s="152"/>
      <c r="D149" s="152"/>
      <c r="E149" s="153"/>
      <c r="F149" s="153"/>
      <c r="G149" s="153"/>
      <c r="H149" s="166"/>
    </row>
    <row r="150" spans="1:8" s="16" customFormat="1" ht="45.75" hidden="1" customHeight="1" x14ac:dyDescent="0.25">
      <c r="A150" s="20"/>
      <c r="B150" s="12" t="s">
        <v>107</v>
      </c>
      <c r="C150" s="4" t="s">
        <v>53</v>
      </c>
      <c r="D150" s="4"/>
      <c r="E150" s="8">
        <v>2484</v>
      </c>
      <c r="F150" s="1"/>
      <c r="G150" s="8">
        <v>2493</v>
      </c>
      <c r="H150" s="25"/>
    </row>
    <row r="151" spans="1:8" s="16" customFormat="1" ht="54.75" hidden="1" customHeight="1" x14ac:dyDescent="0.25">
      <c r="A151" s="134"/>
      <c r="B151" s="137" t="s">
        <v>108</v>
      </c>
      <c r="C151" s="123" t="s">
        <v>53</v>
      </c>
      <c r="D151" s="123"/>
      <c r="E151" s="125">
        <v>2489</v>
      </c>
      <c r="F151" s="124"/>
      <c r="G151" s="125">
        <v>2500</v>
      </c>
      <c r="H151" s="146"/>
    </row>
    <row r="152" spans="1:8" ht="72" customHeight="1" x14ac:dyDescent="0.25">
      <c r="A152" s="113">
        <v>40</v>
      </c>
      <c r="B152" s="9" t="s">
        <v>109</v>
      </c>
      <c r="C152" s="112" t="s">
        <v>53</v>
      </c>
      <c r="D152" s="108" t="s">
        <v>446</v>
      </c>
      <c r="E152" s="23">
        <v>2489</v>
      </c>
      <c r="F152" s="113">
        <v>2621</v>
      </c>
      <c r="G152" s="23">
        <v>2500</v>
      </c>
      <c r="H152" s="191" t="s">
        <v>428</v>
      </c>
    </row>
    <row r="153" spans="1:8" ht="109.5" customHeight="1" x14ac:dyDescent="0.25">
      <c r="A153" s="113">
        <v>41</v>
      </c>
      <c r="B153" s="9" t="s">
        <v>110</v>
      </c>
      <c r="C153" s="112" t="s">
        <v>8</v>
      </c>
      <c r="D153" s="108" t="s">
        <v>446</v>
      </c>
      <c r="E153" s="31">
        <v>87.9</v>
      </c>
      <c r="F153" s="31">
        <v>89</v>
      </c>
      <c r="G153" s="31">
        <v>91.6</v>
      </c>
      <c r="H153" s="185" t="s">
        <v>488</v>
      </c>
    </row>
    <row r="154" spans="1:8" s="16" customFormat="1" ht="20.25" hidden="1" customHeight="1" x14ac:dyDescent="0.25">
      <c r="A154" s="163"/>
      <c r="B154" s="152" t="s">
        <v>1</v>
      </c>
      <c r="C154" s="152"/>
      <c r="D154" s="152"/>
      <c r="E154" s="154"/>
      <c r="F154" s="153"/>
      <c r="G154" s="154"/>
      <c r="H154" s="166"/>
    </row>
    <row r="155" spans="1:8" s="16" customFormat="1" ht="36" hidden="1" x14ac:dyDescent="0.25">
      <c r="A155" s="20"/>
      <c r="B155" s="12" t="s">
        <v>111</v>
      </c>
      <c r="C155" s="4"/>
      <c r="D155" s="4"/>
      <c r="E155" s="8">
        <v>5764</v>
      </c>
      <c r="F155" s="1"/>
      <c r="G155" s="70">
        <v>5812</v>
      </c>
      <c r="H155" s="25"/>
    </row>
    <row r="156" spans="1:8" s="16" customFormat="1" ht="36" hidden="1" x14ac:dyDescent="0.25">
      <c r="A156" s="134"/>
      <c r="B156" s="137" t="s">
        <v>112</v>
      </c>
      <c r="C156" s="123"/>
      <c r="D156" s="123"/>
      <c r="E156" s="125">
        <v>5067</v>
      </c>
      <c r="F156" s="124"/>
      <c r="G156" s="131">
        <v>5327</v>
      </c>
      <c r="H156" s="146"/>
    </row>
    <row r="157" spans="1:8" ht="120" x14ac:dyDescent="0.25">
      <c r="A157" s="113">
        <v>42</v>
      </c>
      <c r="B157" s="7" t="s">
        <v>113</v>
      </c>
      <c r="C157" s="112" t="s">
        <v>52</v>
      </c>
      <c r="D157" s="108" t="s">
        <v>446</v>
      </c>
      <c r="E157" s="23">
        <v>70914</v>
      </c>
      <c r="F157" s="23">
        <v>78435</v>
      </c>
      <c r="G157" s="23">
        <v>77765</v>
      </c>
      <c r="H157" s="7" t="s">
        <v>493</v>
      </c>
    </row>
    <row r="158" spans="1:8" s="16" customFormat="1" ht="17.25" hidden="1" customHeight="1" x14ac:dyDescent="0.25">
      <c r="A158" s="163"/>
      <c r="B158" s="152" t="s">
        <v>1</v>
      </c>
      <c r="C158" s="152"/>
      <c r="D158" s="152"/>
      <c r="E158" s="153"/>
      <c r="F158" s="153"/>
      <c r="G158" s="153"/>
      <c r="H158" s="166"/>
    </row>
    <row r="159" spans="1:8" s="16" customFormat="1" ht="67.5" hidden="1" customHeight="1" x14ac:dyDescent="0.25">
      <c r="A159" s="20"/>
      <c r="B159" s="12" t="s">
        <v>56</v>
      </c>
      <c r="C159" s="4" t="s">
        <v>55</v>
      </c>
      <c r="D159" s="4"/>
      <c r="E159" s="15">
        <v>107221.8</v>
      </c>
      <c r="F159" s="15">
        <v>122264.5</v>
      </c>
      <c r="G159" s="15">
        <v>115527.8</v>
      </c>
      <c r="H159" s="25"/>
    </row>
    <row r="160" spans="1:8" s="16" customFormat="1" ht="42.75" hidden="1" customHeight="1" x14ac:dyDescent="0.25">
      <c r="A160" s="134"/>
      <c r="B160" s="116" t="s">
        <v>54</v>
      </c>
      <c r="C160" s="123" t="s">
        <v>53</v>
      </c>
      <c r="D160" s="123"/>
      <c r="E160" s="124">
        <v>126</v>
      </c>
      <c r="F160" s="124">
        <v>129.9</v>
      </c>
      <c r="G160" s="124">
        <v>123.8</v>
      </c>
      <c r="H160" s="146"/>
    </row>
    <row r="161" spans="1:8" ht="55.5" customHeight="1" x14ac:dyDescent="0.25">
      <c r="A161" s="113">
        <v>43</v>
      </c>
      <c r="B161" s="7" t="s">
        <v>59</v>
      </c>
      <c r="C161" s="112" t="s">
        <v>8</v>
      </c>
      <c r="D161" s="108" t="s">
        <v>447</v>
      </c>
      <c r="E161" s="113">
        <v>19.7</v>
      </c>
      <c r="F161" s="113" t="s">
        <v>60</v>
      </c>
      <c r="G161" s="65">
        <v>7</v>
      </c>
      <c r="H161" s="7" t="s">
        <v>437</v>
      </c>
    </row>
    <row r="162" spans="1:8" s="16" customFormat="1" ht="16.5" hidden="1" customHeight="1" x14ac:dyDescent="0.25">
      <c r="A162" s="163"/>
      <c r="B162" s="152" t="s">
        <v>1</v>
      </c>
      <c r="C162" s="152"/>
      <c r="D162" s="152"/>
      <c r="E162" s="153"/>
      <c r="F162" s="153"/>
      <c r="G162" s="153"/>
      <c r="H162" s="166"/>
    </row>
    <row r="163" spans="1:8" s="16" customFormat="1" ht="46.5" hidden="1" customHeight="1" x14ac:dyDescent="0.25">
      <c r="A163" s="20"/>
      <c r="B163" s="3" t="s">
        <v>213</v>
      </c>
      <c r="C163" s="4"/>
      <c r="D163" s="4"/>
      <c r="E163" s="1">
        <v>8168</v>
      </c>
      <c r="F163" s="1"/>
      <c r="G163" s="69">
        <v>8168</v>
      </c>
      <c r="H163" s="25"/>
    </row>
    <row r="164" spans="1:8" s="16" customFormat="1" ht="57.75" hidden="1" customHeight="1" x14ac:dyDescent="0.25">
      <c r="A164" s="134"/>
      <c r="B164" s="116" t="s">
        <v>227</v>
      </c>
      <c r="C164" s="123"/>
      <c r="D164" s="123"/>
      <c r="E164" s="124">
        <v>1612</v>
      </c>
      <c r="F164" s="124"/>
      <c r="G164" s="127">
        <v>620</v>
      </c>
      <c r="H164" s="146"/>
    </row>
    <row r="165" spans="1:8" ht="81" customHeight="1" x14ac:dyDescent="0.25">
      <c r="A165" s="113">
        <v>44</v>
      </c>
      <c r="B165" s="7" t="s">
        <v>114</v>
      </c>
      <c r="C165" s="112" t="s">
        <v>8</v>
      </c>
      <c r="D165" s="192" t="s">
        <v>512</v>
      </c>
      <c r="E165" s="113">
        <v>100</v>
      </c>
      <c r="F165" s="113">
        <v>100</v>
      </c>
      <c r="G165" s="113">
        <v>100</v>
      </c>
      <c r="H165" s="7" t="s">
        <v>437</v>
      </c>
    </row>
    <row r="166" spans="1:8" s="16" customFormat="1" ht="18" hidden="1" customHeight="1" x14ac:dyDescent="0.25">
      <c r="A166" s="163"/>
      <c r="B166" s="152" t="s">
        <v>1</v>
      </c>
      <c r="C166" s="152"/>
      <c r="D166" s="152"/>
      <c r="E166" s="153"/>
      <c r="F166" s="153"/>
      <c r="G166" s="153"/>
      <c r="H166" s="166"/>
    </row>
    <row r="167" spans="1:8" s="16" customFormat="1" ht="57.75" hidden="1" customHeight="1" x14ac:dyDescent="0.25">
      <c r="A167" s="20"/>
      <c r="B167" s="3" t="s">
        <v>115</v>
      </c>
      <c r="C167" s="4" t="s">
        <v>53</v>
      </c>
      <c r="D167" s="4"/>
      <c r="E167" s="1">
        <v>267</v>
      </c>
      <c r="F167" s="1">
        <v>264</v>
      </c>
      <c r="G167" s="1">
        <v>264</v>
      </c>
      <c r="H167" s="25"/>
    </row>
    <row r="168" spans="1:8" s="16" customFormat="1" ht="57" hidden="1" customHeight="1" x14ac:dyDescent="0.25">
      <c r="A168" s="134"/>
      <c r="B168" s="137" t="s">
        <v>116</v>
      </c>
      <c r="C168" s="123" t="s">
        <v>53</v>
      </c>
      <c r="D168" s="123"/>
      <c r="E168" s="124">
        <v>267</v>
      </c>
      <c r="F168" s="124">
        <v>264</v>
      </c>
      <c r="G168" s="124">
        <v>264</v>
      </c>
      <c r="H168" s="146"/>
    </row>
    <row r="169" spans="1:8" ht="70.5" customHeight="1" x14ac:dyDescent="0.25">
      <c r="A169" s="113">
        <v>45</v>
      </c>
      <c r="B169" s="7" t="s">
        <v>117</v>
      </c>
      <c r="C169" s="112" t="s">
        <v>53</v>
      </c>
      <c r="D169" s="108" t="s">
        <v>447</v>
      </c>
      <c r="E169" s="113">
        <v>267</v>
      </c>
      <c r="F169" s="113">
        <v>264</v>
      </c>
      <c r="G169" s="113">
        <v>264</v>
      </c>
      <c r="H169" s="7" t="s">
        <v>437</v>
      </c>
    </row>
    <row r="170" spans="1:8" ht="85.5" customHeight="1" x14ac:dyDescent="0.25">
      <c r="A170" s="113">
        <v>46</v>
      </c>
      <c r="B170" s="7" t="s">
        <v>118</v>
      </c>
      <c r="C170" s="112" t="s">
        <v>8</v>
      </c>
      <c r="D170" s="192" t="s">
        <v>512</v>
      </c>
      <c r="E170" s="113">
        <v>100</v>
      </c>
      <c r="F170" s="113">
        <v>100</v>
      </c>
      <c r="G170" s="113">
        <v>100</v>
      </c>
      <c r="H170" s="7" t="s">
        <v>437</v>
      </c>
    </row>
    <row r="171" spans="1:8" s="16" customFormat="1" ht="18.75" hidden="1" customHeight="1" x14ac:dyDescent="0.25">
      <c r="A171" s="163"/>
      <c r="B171" s="152" t="s">
        <v>1</v>
      </c>
      <c r="C171" s="152"/>
      <c r="D171" s="152"/>
      <c r="E171" s="153"/>
      <c r="F171" s="153"/>
      <c r="G171" s="153"/>
      <c r="H171" s="166"/>
    </row>
    <row r="172" spans="1:8" s="16" customFormat="1" ht="51.75" hidden="1" customHeight="1" x14ac:dyDescent="0.25">
      <c r="A172" s="20"/>
      <c r="B172" s="3" t="s">
        <v>119</v>
      </c>
      <c r="C172" s="4" t="s">
        <v>53</v>
      </c>
      <c r="D172" s="4"/>
      <c r="E172" s="8">
        <v>2484</v>
      </c>
      <c r="F172" s="1"/>
      <c r="G172" s="8">
        <v>2493</v>
      </c>
      <c r="H172" s="25"/>
    </row>
    <row r="173" spans="1:8" s="16" customFormat="1" ht="60" hidden="1" customHeight="1" x14ac:dyDescent="0.25">
      <c r="A173" s="134"/>
      <c r="B173" s="137" t="s">
        <v>120</v>
      </c>
      <c r="C173" s="123" t="s">
        <v>53</v>
      </c>
      <c r="D173" s="123"/>
      <c r="E173" s="125">
        <v>2513</v>
      </c>
      <c r="F173" s="124"/>
      <c r="G173" s="125">
        <v>2500</v>
      </c>
      <c r="H173" s="146"/>
    </row>
    <row r="174" spans="1:8" x14ac:dyDescent="0.25">
      <c r="A174" s="46" t="s">
        <v>121</v>
      </c>
      <c r="B174" s="9"/>
      <c r="C174" s="112"/>
      <c r="D174" s="112"/>
      <c r="E174" s="113"/>
      <c r="F174" s="113"/>
      <c r="G174" s="113"/>
      <c r="H174" s="111"/>
    </row>
    <row r="175" spans="1:8" ht="55.5" customHeight="1" x14ac:dyDescent="0.25">
      <c r="A175" s="113">
        <v>47</v>
      </c>
      <c r="B175" s="7" t="s">
        <v>122</v>
      </c>
      <c r="C175" s="112" t="s">
        <v>8</v>
      </c>
      <c r="D175" s="192" t="s">
        <v>512</v>
      </c>
      <c r="E175" s="113">
        <v>100</v>
      </c>
      <c r="F175" s="113">
        <v>100</v>
      </c>
      <c r="G175" s="113">
        <v>100</v>
      </c>
      <c r="H175" s="111" t="s">
        <v>437</v>
      </c>
    </row>
    <row r="176" spans="1:8" s="16" customFormat="1" x14ac:dyDescent="0.25">
      <c r="A176" s="17"/>
      <c r="B176" s="37"/>
      <c r="C176" s="30"/>
      <c r="D176" s="30"/>
      <c r="E176" s="17"/>
      <c r="F176" s="17"/>
      <c r="G176" s="17"/>
      <c r="H176" s="28"/>
    </row>
    <row r="177" spans="1:8" s="16" customFormat="1" x14ac:dyDescent="0.25">
      <c r="A177" s="17"/>
      <c r="B177" s="37"/>
      <c r="C177" s="30"/>
      <c r="D177" s="30"/>
      <c r="E177" s="17"/>
      <c r="F177" s="17"/>
      <c r="G177" s="17"/>
      <c r="H177" s="28"/>
    </row>
    <row r="178" spans="1:8" s="16" customFormat="1" x14ac:dyDescent="0.25">
      <c r="A178" s="17"/>
      <c r="B178" s="37"/>
      <c r="C178" s="30"/>
      <c r="D178" s="30"/>
      <c r="E178" s="17"/>
      <c r="F178" s="17"/>
      <c r="G178" s="17"/>
      <c r="H178" s="28"/>
    </row>
    <row r="179" spans="1:8" s="16" customFormat="1" x14ac:dyDescent="0.25">
      <c r="A179" s="17"/>
      <c r="C179" s="30"/>
      <c r="D179" s="30"/>
      <c r="E179" s="17"/>
      <c r="F179" s="17"/>
      <c r="G179" s="17"/>
      <c r="H179" s="28"/>
    </row>
    <row r="180" spans="1:8" x14ac:dyDescent="0.25">
      <c r="A180" s="33"/>
      <c r="F180" s="35"/>
      <c r="H180" s="35"/>
    </row>
    <row r="185" spans="1:8" x14ac:dyDescent="0.25">
      <c r="C185" s="34"/>
      <c r="D185" s="34"/>
    </row>
    <row r="186" spans="1:8" ht="9.75" customHeight="1" x14ac:dyDescent="0.25">
      <c r="C186" s="34"/>
      <c r="D186" s="34"/>
    </row>
    <row r="191" spans="1:8" x14ac:dyDescent="0.25">
      <c r="A191" s="18"/>
    </row>
    <row r="192" spans="1:8" x14ac:dyDescent="0.25">
      <c r="A192" s="18"/>
    </row>
    <row r="201" ht="21" customHeight="1" x14ac:dyDescent="0.25"/>
  </sheetData>
  <autoFilter ref="A6:H175">
    <filterColumn colId="0">
      <customFilters>
        <customFilter operator="notEqual" val=" "/>
      </customFilters>
    </filterColumn>
  </autoFilter>
  <mergeCells count="9">
    <mergeCell ref="A2:H2"/>
    <mergeCell ref="A4:A6"/>
    <mergeCell ref="B4:B6"/>
    <mergeCell ref="C4:C6"/>
    <mergeCell ref="E5:E6"/>
    <mergeCell ref="F5:G5"/>
    <mergeCell ref="H4:H6"/>
    <mergeCell ref="E4:G4"/>
    <mergeCell ref="D4:D6"/>
  </mergeCells>
  <pageMargins left="0.59055118110236227" right="0.19685039370078741" top="0.55118110236220474" bottom="0.39370078740157483" header="0" footer="0"/>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zoomScale="60" zoomScaleNormal="80" workbookViewId="0">
      <selection activeCell="B3" sqref="B3:J3"/>
    </sheetView>
  </sheetViews>
  <sheetFormatPr defaultColWidth="9.140625" defaultRowHeight="15" x14ac:dyDescent="0.25"/>
  <cols>
    <col min="1" max="1" width="6.28515625" style="79" customWidth="1"/>
    <col min="2" max="2" width="55.42578125" style="48" customWidth="1"/>
    <col min="3" max="3" width="23.5703125" style="48" customWidth="1"/>
    <col min="4" max="4" width="12.42578125" style="48" customWidth="1"/>
    <col min="5" max="5" width="12.28515625" style="48" customWidth="1"/>
    <col min="6" max="6" width="12.85546875" style="48" customWidth="1"/>
    <col min="7" max="7" width="12.42578125" style="48" customWidth="1"/>
    <col min="8" max="8" width="40" style="48" customWidth="1"/>
    <col min="9" max="9" width="86" style="48" customWidth="1"/>
    <col min="10" max="10" width="56.28515625" style="106" customWidth="1"/>
    <col min="11" max="22" width="9.140625" style="48" customWidth="1"/>
    <col min="23" max="23" width="9.5703125" style="48" bestFit="1" customWidth="1"/>
    <col min="24" max="24" width="12.85546875" style="48" customWidth="1"/>
    <col min="25" max="25" width="14" style="48" customWidth="1"/>
    <col min="26" max="16384" width="9.140625" style="48"/>
  </cols>
  <sheetData>
    <row r="1" spans="1:10" x14ac:dyDescent="0.25">
      <c r="J1" s="106" t="s">
        <v>205</v>
      </c>
    </row>
    <row r="2" spans="1:10" x14ac:dyDescent="0.25">
      <c r="B2" s="214" t="s">
        <v>250</v>
      </c>
      <c r="C2" s="214"/>
      <c r="D2" s="214"/>
      <c r="E2" s="214"/>
      <c r="F2" s="214"/>
      <c r="G2" s="214"/>
      <c r="H2" s="214"/>
      <c r="I2" s="214"/>
      <c r="J2" s="214"/>
    </row>
    <row r="3" spans="1:10" x14ac:dyDescent="0.25">
      <c r="B3" s="214" t="s">
        <v>312</v>
      </c>
      <c r="C3" s="214"/>
      <c r="D3" s="214"/>
      <c r="E3" s="214"/>
      <c r="F3" s="214"/>
      <c r="G3" s="214"/>
      <c r="H3" s="214"/>
      <c r="I3" s="214"/>
      <c r="J3" s="214"/>
    </row>
    <row r="4" spans="1:10" x14ac:dyDescent="0.25">
      <c r="B4" s="215"/>
      <c r="C4" s="215"/>
      <c r="D4" s="215"/>
      <c r="E4" s="215"/>
      <c r="F4" s="215"/>
      <c r="G4" s="215"/>
      <c r="H4" s="215"/>
      <c r="I4" s="215"/>
    </row>
    <row r="5" spans="1:10" ht="33" customHeight="1" x14ac:dyDescent="0.25">
      <c r="A5" s="207" t="s">
        <v>0</v>
      </c>
      <c r="B5" s="208" t="s">
        <v>241</v>
      </c>
      <c r="C5" s="208" t="s">
        <v>270</v>
      </c>
      <c r="D5" s="208" t="s">
        <v>124</v>
      </c>
      <c r="E5" s="208"/>
      <c r="F5" s="208" t="s">
        <v>125</v>
      </c>
      <c r="G5" s="208"/>
      <c r="H5" s="216" t="s">
        <v>123</v>
      </c>
      <c r="I5" s="216"/>
      <c r="J5" s="213" t="s">
        <v>242</v>
      </c>
    </row>
    <row r="6" spans="1:10" ht="57" customHeight="1" x14ac:dyDescent="0.25">
      <c r="A6" s="207"/>
      <c r="B6" s="208"/>
      <c r="C6" s="208"/>
      <c r="D6" s="104" t="s">
        <v>128</v>
      </c>
      <c r="E6" s="104" t="s">
        <v>129</v>
      </c>
      <c r="F6" s="104" t="s">
        <v>128</v>
      </c>
      <c r="G6" s="104" t="s">
        <v>129</v>
      </c>
      <c r="H6" s="105" t="s">
        <v>126</v>
      </c>
      <c r="I6" s="104" t="s">
        <v>127</v>
      </c>
      <c r="J6" s="213"/>
    </row>
    <row r="7" spans="1:10" s="60" customFormat="1" x14ac:dyDescent="0.25">
      <c r="A7" s="101">
        <v>1</v>
      </c>
      <c r="B7" s="63">
        <v>2</v>
      </c>
      <c r="C7" s="63">
        <v>3</v>
      </c>
      <c r="D7" s="63">
        <v>4</v>
      </c>
      <c r="E7" s="63">
        <v>5</v>
      </c>
      <c r="F7" s="63">
        <v>6</v>
      </c>
      <c r="G7" s="63">
        <v>7</v>
      </c>
      <c r="H7" s="63">
        <v>8</v>
      </c>
      <c r="I7" s="63">
        <v>9</v>
      </c>
      <c r="J7" s="63">
        <v>10</v>
      </c>
    </row>
    <row r="8" spans="1:10" s="49" customFormat="1" ht="22.5" customHeight="1" x14ac:dyDescent="0.25">
      <c r="A8" s="80" t="s">
        <v>313</v>
      </c>
      <c r="B8" s="209" t="s">
        <v>130</v>
      </c>
      <c r="C8" s="210"/>
      <c r="D8" s="210"/>
      <c r="E8" s="210"/>
      <c r="F8" s="210"/>
      <c r="G8" s="210"/>
      <c r="H8" s="210"/>
      <c r="I8" s="210"/>
      <c r="J8" s="211"/>
    </row>
    <row r="9" spans="1:10" ht="148.5" customHeight="1" x14ac:dyDescent="0.25">
      <c r="A9" s="80" t="s">
        <v>314</v>
      </c>
      <c r="B9" s="83" t="s">
        <v>131</v>
      </c>
      <c r="C9" s="103" t="s">
        <v>137</v>
      </c>
      <c r="D9" s="100">
        <v>44562</v>
      </c>
      <c r="E9" s="100">
        <v>44926</v>
      </c>
      <c r="F9" s="100">
        <v>44562</v>
      </c>
      <c r="G9" s="100">
        <v>44926</v>
      </c>
      <c r="H9" s="102" t="s">
        <v>271</v>
      </c>
      <c r="I9" s="102" t="s">
        <v>448</v>
      </c>
      <c r="J9" s="97" t="s">
        <v>486</v>
      </c>
    </row>
    <row r="10" spans="1:10" ht="60" x14ac:dyDescent="0.25">
      <c r="A10" s="80" t="s">
        <v>315</v>
      </c>
      <c r="B10" s="83" t="s">
        <v>132</v>
      </c>
      <c r="C10" s="103" t="s">
        <v>137</v>
      </c>
      <c r="D10" s="100">
        <v>44562</v>
      </c>
      <c r="E10" s="100">
        <v>44926</v>
      </c>
      <c r="F10" s="100">
        <v>44562</v>
      </c>
      <c r="G10" s="100">
        <v>44926</v>
      </c>
      <c r="H10" s="102" t="s">
        <v>133</v>
      </c>
      <c r="I10" s="102" t="s">
        <v>449</v>
      </c>
      <c r="J10" s="97" t="s">
        <v>486</v>
      </c>
    </row>
    <row r="11" spans="1:10" ht="60" x14ac:dyDescent="0.25">
      <c r="A11" s="80" t="s">
        <v>316</v>
      </c>
      <c r="B11" s="83" t="s">
        <v>243</v>
      </c>
      <c r="C11" s="103" t="s">
        <v>137</v>
      </c>
      <c r="D11" s="100">
        <v>44562</v>
      </c>
      <c r="E11" s="100">
        <v>44926</v>
      </c>
      <c r="F11" s="100">
        <v>44562</v>
      </c>
      <c r="G11" s="100">
        <v>44926</v>
      </c>
      <c r="H11" s="102" t="s">
        <v>244</v>
      </c>
      <c r="I11" s="95" t="s">
        <v>450</v>
      </c>
      <c r="J11" s="97" t="s">
        <v>486</v>
      </c>
    </row>
    <row r="12" spans="1:10" ht="106.5" customHeight="1" x14ac:dyDescent="0.25">
      <c r="A12" s="80" t="s">
        <v>317</v>
      </c>
      <c r="B12" s="102" t="s">
        <v>272</v>
      </c>
      <c r="C12" s="103" t="s">
        <v>137</v>
      </c>
      <c r="D12" s="97" t="s">
        <v>7</v>
      </c>
      <c r="E12" s="97" t="s">
        <v>7</v>
      </c>
      <c r="F12" s="97" t="s">
        <v>7</v>
      </c>
      <c r="G12" s="97" t="s">
        <v>7</v>
      </c>
      <c r="H12" s="97" t="s">
        <v>7</v>
      </c>
      <c r="I12" s="97" t="s">
        <v>7</v>
      </c>
      <c r="J12" s="97" t="s">
        <v>7</v>
      </c>
    </row>
    <row r="13" spans="1:10" ht="90" x14ac:dyDescent="0.25">
      <c r="A13" s="80" t="s">
        <v>318</v>
      </c>
      <c r="B13" s="83" t="s">
        <v>273</v>
      </c>
      <c r="C13" s="103" t="s">
        <v>137</v>
      </c>
      <c r="D13" s="100">
        <v>44562</v>
      </c>
      <c r="E13" s="100">
        <v>44926</v>
      </c>
      <c r="F13" s="100">
        <v>44562</v>
      </c>
      <c r="G13" s="100">
        <v>44926</v>
      </c>
      <c r="H13" s="102" t="s">
        <v>134</v>
      </c>
      <c r="I13" s="114" t="s">
        <v>504</v>
      </c>
      <c r="J13" s="97" t="s">
        <v>486</v>
      </c>
    </row>
    <row r="14" spans="1:10" ht="60" x14ac:dyDescent="0.25">
      <c r="A14" s="80" t="s">
        <v>319</v>
      </c>
      <c r="B14" s="83" t="s">
        <v>274</v>
      </c>
      <c r="C14" s="103" t="s">
        <v>137</v>
      </c>
      <c r="D14" s="100">
        <v>44562</v>
      </c>
      <c r="E14" s="100">
        <v>44926</v>
      </c>
      <c r="F14" s="100">
        <v>44562</v>
      </c>
      <c r="G14" s="100">
        <v>44926</v>
      </c>
      <c r="H14" s="102" t="s">
        <v>275</v>
      </c>
      <c r="I14" s="102" t="s">
        <v>451</v>
      </c>
      <c r="J14" s="97" t="s">
        <v>486</v>
      </c>
    </row>
    <row r="15" spans="1:10" ht="195" x14ac:dyDescent="0.25">
      <c r="A15" s="80" t="s">
        <v>320</v>
      </c>
      <c r="B15" s="83" t="s">
        <v>276</v>
      </c>
      <c r="C15" s="103" t="s">
        <v>137</v>
      </c>
      <c r="D15" s="100">
        <v>44562</v>
      </c>
      <c r="E15" s="100">
        <v>44926</v>
      </c>
      <c r="F15" s="100">
        <v>44562</v>
      </c>
      <c r="G15" s="100">
        <v>44926</v>
      </c>
      <c r="H15" s="102" t="s">
        <v>245</v>
      </c>
      <c r="I15" s="114" t="s">
        <v>505</v>
      </c>
      <c r="J15" s="97" t="s">
        <v>486</v>
      </c>
    </row>
    <row r="16" spans="1:10" ht="60" x14ac:dyDescent="0.25">
      <c r="A16" s="80" t="s">
        <v>321</v>
      </c>
      <c r="B16" s="83" t="s">
        <v>277</v>
      </c>
      <c r="C16" s="103" t="s">
        <v>137</v>
      </c>
      <c r="D16" s="100">
        <v>44562</v>
      </c>
      <c r="E16" s="100">
        <v>44926</v>
      </c>
      <c r="F16" s="100">
        <v>44562</v>
      </c>
      <c r="G16" s="100">
        <v>44926</v>
      </c>
      <c r="H16" s="102" t="s">
        <v>135</v>
      </c>
      <c r="I16" s="102" t="s">
        <v>452</v>
      </c>
      <c r="J16" s="97" t="s">
        <v>486</v>
      </c>
    </row>
    <row r="17" spans="1:10" ht="150" x14ac:dyDescent="0.25">
      <c r="A17" s="80" t="s">
        <v>322</v>
      </c>
      <c r="B17" s="83" t="s">
        <v>278</v>
      </c>
      <c r="C17" s="103" t="s">
        <v>137</v>
      </c>
      <c r="D17" s="100">
        <v>44562</v>
      </c>
      <c r="E17" s="100">
        <v>44926</v>
      </c>
      <c r="F17" s="100">
        <v>44562</v>
      </c>
      <c r="G17" s="100">
        <v>44926</v>
      </c>
      <c r="H17" s="102" t="s">
        <v>136</v>
      </c>
      <c r="I17" s="107" t="s">
        <v>458</v>
      </c>
      <c r="J17" s="102" t="s">
        <v>422</v>
      </c>
    </row>
    <row r="18" spans="1:10" ht="51.75" customHeight="1" x14ac:dyDescent="0.25">
      <c r="A18" s="80" t="s">
        <v>323</v>
      </c>
      <c r="B18" s="102" t="s">
        <v>279</v>
      </c>
      <c r="C18" s="103" t="s">
        <v>137</v>
      </c>
      <c r="D18" s="100">
        <v>44562</v>
      </c>
      <c r="E18" s="100">
        <v>44926</v>
      </c>
      <c r="F18" s="100">
        <v>44562</v>
      </c>
      <c r="G18" s="100">
        <v>44926</v>
      </c>
      <c r="H18" s="61" t="s">
        <v>430</v>
      </c>
      <c r="I18" s="53" t="s">
        <v>453</v>
      </c>
      <c r="J18" s="97" t="s">
        <v>486</v>
      </c>
    </row>
    <row r="19" spans="1:10" ht="45" x14ac:dyDescent="0.25">
      <c r="A19" s="80" t="s">
        <v>324</v>
      </c>
      <c r="B19" s="102" t="s">
        <v>280</v>
      </c>
      <c r="C19" s="103" t="s">
        <v>137</v>
      </c>
      <c r="D19" s="100">
        <v>44562</v>
      </c>
      <c r="E19" s="100">
        <v>44926</v>
      </c>
      <c r="F19" s="100">
        <v>44562</v>
      </c>
      <c r="G19" s="100">
        <v>44926</v>
      </c>
      <c r="H19" s="61" t="s">
        <v>431</v>
      </c>
      <c r="I19" s="61" t="s">
        <v>454</v>
      </c>
      <c r="J19" s="97" t="s">
        <v>486</v>
      </c>
    </row>
    <row r="20" spans="1:10" ht="60" x14ac:dyDescent="0.25">
      <c r="A20" s="80" t="s">
        <v>325</v>
      </c>
      <c r="B20" s="83" t="s">
        <v>281</v>
      </c>
      <c r="C20" s="103" t="s">
        <v>137</v>
      </c>
      <c r="D20" s="100">
        <v>44562</v>
      </c>
      <c r="E20" s="100">
        <v>44926</v>
      </c>
      <c r="F20" s="100">
        <v>44562</v>
      </c>
      <c r="G20" s="100">
        <v>44926</v>
      </c>
      <c r="H20" s="102" t="s">
        <v>138</v>
      </c>
      <c r="I20" s="102" t="s">
        <v>455</v>
      </c>
      <c r="J20" s="97" t="s">
        <v>486</v>
      </c>
    </row>
    <row r="21" spans="1:10" ht="75" x14ac:dyDescent="0.25">
      <c r="A21" s="80" t="s">
        <v>326</v>
      </c>
      <c r="B21" s="83" t="s">
        <v>282</v>
      </c>
      <c r="C21" s="103" t="s">
        <v>137</v>
      </c>
      <c r="D21" s="100">
        <v>44562</v>
      </c>
      <c r="E21" s="100">
        <v>44926</v>
      </c>
      <c r="F21" s="100">
        <v>44562</v>
      </c>
      <c r="G21" s="100">
        <v>44926</v>
      </c>
      <c r="H21" s="102" t="s">
        <v>283</v>
      </c>
      <c r="I21" s="107" t="s">
        <v>456</v>
      </c>
      <c r="J21" s="97" t="s">
        <v>486</v>
      </c>
    </row>
    <row r="22" spans="1:10" ht="120" x14ac:dyDescent="0.25">
      <c r="A22" s="80" t="s">
        <v>327</v>
      </c>
      <c r="B22" s="83" t="s">
        <v>398</v>
      </c>
      <c r="C22" s="103" t="s">
        <v>137</v>
      </c>
      <c r="D22" s="100">
        <v>44562</v>
      </c>
      <c r="E22" s="100">
        <v>44926</v>
      </c>
      <c r="F22" s="100">
        <v>44562</v>
      </c>
      <c r="G22" s="100">
        <v>44926</v>
      </c>
      <c r="H22" s="53" t="s">
        <v>139</v>
      </c>
      <c r="I22" s="53" t="s">
        <v>457</v>
      </c>
      <c r="J22" s="97" t="s">
        <v>486</v>
      </c>
    </row>
    <row r="23" spans="1:10" ht="105" x14ac:dyDescent="0.25">
      <c r="A23" s="80" t="s">
        <v>328</v>
      </c>
      <c r="B23" s="52" t="s">
        <v>420</v>
      </c>
      <c r="C23" s="103" t="s">
        <v>137</v>
      </c>
      <c r="D23" s="100">
        <v>44562</v>
      </c>
      <c r="E23" s="100">
        <v>44926</v>
      </c>
      <c r="F23" s="100">
        <v>44562</v>
      </c>
      <c r="G23" s="100">
        <v>44926</v>
      </c>
      <c r="H23" s="53" t="s">
        <v>136</v>
      </c>
      <c r="I23" s="61" t="s">
        <v>459</v>
      </c>
      <c r="J23" s="97" t="s">
        <v>486</v>
      </c>
    </row>
    <row r="24" spans="1:10" s="49" customFormat="1" ht="20.25" customHeight="1" x14ac:dyDescent="0.25">
      <c r="A24" s="80" t="s">
        <v>329</v>
      </c>
      <c r="B24" s="212" t="s">
        <v>284</v>
      </c>
      <c r="C24" s="212"/>
      <c r="D24" s="212"/>
      <c r="E24" s="212"/>
      <c r="F24" s="212"/>
      <c r="G24" s="212"/>
      <c r="H24" s="212"/>
      <c r="I24" s="212"/>
      <c r="J24" s="213"/>
    </row>
    <row r="25" spans="1:10" ht="61.5" customHeight="1" x14ac:dyDescent="0.25">
      <c r="A25" s="80" t="s">
        <v>330</v>
      </c>
      <c r="B25" s="52" t="s">
        <v>285</v>
      </c>
      <c r="C25" s="103" t="s">
        <v>137</v>
      </c>
      <c r="D25" s="100">
        <v>44562</v>
      </c>
      <c r="E25" s="100">
        <v>44926</v>
      </c>
      <c r="F25" s="100">
        <v>44562</v>
      </c>
      <c r="G25" s="100">
        <v>44926</v>
      </c>
      <c r="H25" s="102" t="s">
        <v>140</v>
      </c>
      <c r="I25" s="107" t="s">
        <v>460</v>
      </c>
      <c r="J25" s="97" t="s">
        <v>486</v>
      </c>
    </row>
    <row r="26" spans="1:10" ht="45" x14ac:dyDescent="0.25">
      <c r="A26" s="80" t="s">
        <v>331</v>
      </c>
      <c r="B26" s="61" t="s">
        <v>286</v>
      </c>
      <c r="C26" s="103" t="s">
        <v>137</v>
      </c>
      <c r="D26" s="100">
        <v>44562</v>
      </c>
      <c r="E26" s="100">
        <v>44926</v>
      </c>
      <c r="F26" s="100">
        <v>44562</v>
      </c>
      <c r="G26" s="100">
        <v>44926</v>
      </c>
      <c r="H26" s="102" t="s">
        <v>65</v>
      </c>
      <c r="I26" s="61" t="s">
        <v>461</v>
      </c>
      <c r="J26" s="97" t="s">
        <v>486</v>
      </c>
    </row>
    <row r="27" spans="1:10" ht="48.75" customHeight="1" x14ac:dyDescent="0.25">
      <c r="A27" s="80" t="s">
        <v>332</v>
      </c>
      <c r="B27" s="61" t="s">
        <v>287</v>
      </c>
      <c r="C27" s="103" t="s">
        <v>137</v>
      </c>
      <c r="D27" s="100">
        <v>44562</v>
      </c>
      <c r="E27" s="100">
        <v>44926</v>
      </c>
      <c r="F27" s="100">
        <v>44562</v>
      </c>
      <c r="G27" s="100">
        <v>44926</v>
      </c>
      <c r="H27" s="61" t="s">
        <v>66</v>
      </c>
      <c r="I27" s="61" t="s">
        <v>462</v>
      </c>
      <c r="J27" s="97" t="s">
        <v>486</v>
      </c>
    </row>
    <row r="28" spans="1:10" ht="63" customHeight="1" x14ac:dyDescent="0.25">
      <c r="A28" s="80" t="s">
        <v>333</v>
      </c>
      <c r="B28" s="52" t="s">
        <v>141</v>
      </c>
      <c r="C28" s="103" t="s">
        <v>137</v>
      </c>
      <c r="D28" s="100">
        <v>44562</v>
      </c>
      <c r="E28" s="100">
        <v>44926</v>
      </c>
      <c r="F28" s="100">
        <v>44562</v>
      </c>
      <c r="G28" s="100">
        <v>44926</v>
      </c>
      <c r="H28" s="102" t="s">
        <v>142</v>
      </c>
      <c r="I28" s="96" t="s">
        <v>463</v>
      </c>
      <c r="J28" s="97" t="s">
        <v>486</v>
      </c>
    </row>
    <row r="29" spans="1:10" ht="20.25" customHeight="1" x14ac:dyDescent="0.25">
      <c r="A29" s="80" t="s">
        <v>334</v>
      </c>
      <c r="B29" s="77" t="s">
        <v>288</v>
      </c>
      <c r="C29" s="78"/>
      <c r="D29" s="78"/>
      <c r="E29" s="78"/>
      <c r="F29" s="78"/>
      <c r="G29" s="78"/>
      <c r="H29" s="78"/>
      <c r="I29" s="78"/>
      <c r="J29" s="109"/>
    </row>
    <row r="30" spans="1:10" s="49" customFormat="1" ht="60" customHeight="1" x14ac:dyDescent="0.25">
      <c r="A30" s="80" t="s">
        <v>335</v>
      </c>
      <c r="B30" s="83" t="s">
        <v>289</v>
      </c>
      <c r="C30" s="103" t="s">
        <v>137</v>
      </c>
      <c r="D30" s="100">
        <v>44562</v>
      </c>
      <c r="E30" s="100">
        <v>44926</v>
      </c>
      <c r="F30" s="100">
        <v>44562</v>
      </c>
      <c r="G30" s="100">
        <v>44926</v>
      </c>
      <c r="H30" s="102" t="s">
        <v>143</v>
      </c>
      <c r="I30" s="107" t="s">
        <v>464</v>
      </c>
      <c r="J30" s="97" t="s">
        <v>486</v>
      </c>
    </row>
    <row r="31" spans="1:10" ht="409.5" customHeight="1" x14ac:dyDescent="0.25">
      <c r="A31" s="80" t="s">
        <v>91</v>
      </c>
      <c r="B31" s="102" t="s">
        <v>144</v>
      </c>
      <c r="C31" s="103" t="s">
        <v>137</v>
      </c>
      <c r="D31" s="100">
        <v>44562</v>
      </c>
      <c r="E31" s="100">
        <v>44926</v>
      </c>
      <c r="F31" s="100">
        <v>44562</v>
      </c>
      <c r="G31" s="100">
        <v>44926</v>
      </c>
      <c r="H31" s="61" t="s">
        <v>181</v>
      </c>
      <c r="I31" s="61" t="s">
        <v>506</v>
      </c>
      <c r="J31" s="97" t="s">
        <v>486</v>
      </c>
    </row>
    <row r="32" spans="1:10" ht="83.25" customHeight="1" x14ac:dyDescent="0.25">
      <c r="A32" s="80" t="s">
        <v>255</v>
      </c>
      <c r="B32" s="102" t="s">
        <v>290</v>
      </c>
      <c r="C32" s="103" t="s">
        <v>137</v>
      </c>
      <c r="D32" s="100">
        <v>44562</v>
      </c>
      <c r="E32" s="100">
        <v>44926</v>
      </c>
      <c r="F32" s="100">
        <v>44562</v>
      </c>
      <c r="G32" s="100">
        <v>44926</v>
      </c>
      <c r="H32" s="61" t="s">
        <v>182</v>
      </c>
      <c r="I32" s="61" t="s">
        <v>465</v>
      </c>
      <c r="J32" s="97" t="s">
        <v>486</v>
      </c>
    </row>
    <row r="33" spans="1:10" ht="57" customHeight="1" x14ac:dyDescent="0.25">
      <c r="A33" s="80" t="s">
        <v>257</v>
      </c>
      <c r="B33" s="102" t="s">
        <v>291</v>
      </c>
      <c r="C33" s="103" t="s">
        <v>137</v>
      </c>
      <c r="D33" s="100">
        <v>44562</v>
      </c>
      <c r="E33" s="100">
        <v>44926</v>
      </c>
      <c r="F33" s="100">
        <v>44562</v>
      </c>
      <c r="G33" s="100">
        <v>44926</v>
      </c>
      <c r="H33" s="61" t="s">
        <v>432</v>
      </c>
      <c r="I33" s="61" t="s">
        <v>466</v>
      </c>
      <c r="J33" s="97" t="s">
        <v>486</v>
      </c>
    </row>
    <row r="34" spans="1:10" ht="56.25" customHeight="1" x14ac:dyDescent="0.25">
      <c r="A34" s="80" t="s">
        <v>336</v>
      </c>
      <c r="B34" s="102" t="s">
        <v>292</v>
      </c>
      <c r="C34" s="103" t="s">
        <v>137</v>
      </c>
      <c r="D34" s="100">
        <v>44562</v>
      </c>
      <c r="E34" s="100">
        <v>44926</v>
      </c>
      <c r="F34" s="100">
        <v>44562</v>
      </c>
      <c r="G34" s="100">
        <v>44926</v>
      </c>
      <c r="H34" s="61" t="s">
        <v>184</v>
      </c>
      <c r="I34" s="61" t="s">
        <v>467</v>
      </c>
      <c r="J34" s="97" t="s">
        <v>486</v>
      </c>
    </row>
    <row r="35" spans="1:10" ht="174" customHeight="1" x14ac:dyDescent="0.25">
      <c r="A35" s="80" t="s">
        <v>337</v>
      </c>
      <c r="B35" s="83" t="s">
        <v>293</v>
      </c>
      <c r="C35" s="103" t="s">
        <v>137</v>
      </c>
      <c r="D35" s="100">
        <v>44562</v>
      </c>
      <c r="E35" s="100">
        <v>44926</v>
      </c>
      <c r="F35" s="100">
        <v>44562</v>
      </c>
      <c r="G35" s="100">
        <v>44926</v>
      </c>
      <c r="H35" s="114" t="s">
        <v>489</v>
      </c>
      <c r="I35" s="114" t="s">
        <v>507</v>
      </c>
      <c r="J35" s="97" t="s">
        <v>486</v>
      </c>
    </row>
    <row r="36" spans="1:10" ht="115.5" customHeight="1" x14ac:dyDescent="0.25">
      <c r="A36" s="203" t="s">
        <v>338</v>
      </c>
      <c r="B36" s="201" t="s">
        <v>294</v>
      </c>
      <c r="C36" s="199" t="s">
        <v>137</v>
      </c>
      <c r="D36" s="197">
        <v>44562</v>
      </c>
      <c r="E36" s="197">
        <v>44926</v>
      </c>
      <c r="F36" s="197">
        <v>44562</v>
      </c>
      <c r="G36" s="197">
        <v>44926</v>
      </c>
      <c r="H36" s="201" t="s">
        <v>433</v>
      </c>
      <c r="I36" s="201" t="s">
        <v>508</v>
      </c>
      <c r="J36" s="205" t="s">
        <v>486</v>
      </c>
    </row>
    <row r="37" spans="1:10" ht="327.75" customHeight="1" x14ac:dyDescent="0.25">
      <c r="A37" s="204"/>
      <c r="B37" s="202"/>
      <c r="C37" s="200"/>
      <c r="D37" s="198"/>
      <c r="E37" s="198"/>
      <c r="F37" s="198"/>
      <c r="G37" s="198"/>
      <c r="H37" s="202"/>
      <c r="I37" s="202"/>
      <c r="J37" s="206"/>
    </row>
    <row r="38" spans="1:10" ht="286.5" customHeight="1" x14ac:dyDescent="0.25">
      <c r="A38" s="80" t="s">
        <v>340</v>
      </c>
      <c r="B38" s="102" t="s">
        <v>295</v>
      </c>
      <c r="C38" s="103" t="s">
        <v>137</v>
      </c>
      <c r="D38" s="100">
        <v>44562</v>
      </c>
      <c r="E38" s="100">
        <v>44926</v>
      </c>
      <c r="F38" s="100">
        <v>44562</v>
      </c>
      <c r="G38" s="100">
        <v>44926</v>
      </c>
      <c r="H38" s="61" t="s">
        <v>434</v>
      </c>
      <c r="I38" s="114" t="s">
        <v>509</v>
      </c>
      <c r="J38" s="97" t="s">
        <v>486</v>
      </c>
    </row>
    <row r="39" spans="1:10" ht="282.75" customHeight="1" x14ac:dyDescent="0.25">
      <c r="A39" s="203" t="s">
        <v>341</v>
      </c>
      <c r="B39" s="201" t="s">
        <v>296</v>
      </c>
      <c r="C39" s="199" t="s">
        <v>137</v>
      </c>
      <c r="D39" s="197">
        <v>44562</v>
      </c>
      <c r="E39" s="197">
        <v>44926</v>
      </c>
      <c r="F39" s="197">
        <v>44562</v>
      </c>
      <c r="G39" s="197">
        <v>44926</v>
      </c>
      <c r="H39" s="201" t="s">
        <v>435</v>
      </c>
      <c r="I39" s="201" t="s">
        <v>468</v>
      </c>
      <c r="J39" s="205" t="s">
        <v>486</v>
      </c>
    </row>
    <row r="40" spans="1:10" ht="260.25" customHeight="1" x14ac:dyDescent="0.25">
      <c r="A40" s="204"/>
      <c r="B40" s="202"/>
      <c r="C40" s="200"/>
      <c r="D40" s="198"/>
      <c r="E40" s="198"/>
      <c r="F40" s="198"/>
      <c r="G40" s="198"/>
      <c r="H40" s="202"/>
      <c r="I40" s="202"/>
      <c r="J40" s="206"/>
    </row>
    <row r="41" spans="1:10" s="49" customFormat="1" ht="31.5" customHeight="1" x14ac:dyDescent="0.25">
      <c r="A41" s="80" t="s">
        <v>342</v>
      </c>
      <c r="B41" s="52" t="s">
        <v>145</v>
      </c>
      <c r="C41" s="52"/>
      <c r="D41" s="52"/>
      <c r="E41" s="52"/>
      <c r="F41" s="88"/>
      <c r="G41" s="88"/>
      <c r="H41" s="52"/>
      <c r="I41" s="52"/>
      <c r="J41" s="110"/>
    </row>
    <row r="42" spans="1:10" ht="54.75" customHeight="1" x14ac:dyDescent="0.25">
      <c r="A42" s="80" t="s">
        <v>343</v>
      </c>
      <c r="B42" s="83" t="s">
        <v>51</v>
      </c>
      <c r="C42" s="103" t="s">
        <v>137</v>
      </c>
      <c r="D42" s="100">
        <v>44562</v>
      </c>
      <c r="E42" s="100">
        <v>44926</v>
      </c>
      <c r="F42" s="100">
        <v>44562</v>
      </c>
      <c r="G42" s="100">
        <v>44926</v>
      </c>
      <c r="H42" s="102" t="s">
        <v>146</v>
      </c>
      <c r="I42" s="61" t="s">
        <v>469</v>
      </c>
      <c r="J42" s="97" t="s">
        <v>486</v>
      </c>
    </row>
    <row r="43" spans="1:10" ht="54.75" customHeight="1" x14ac:dyDescent="0.25">
      <c r="A43" s="80" t="s">
        <v>344</v>
      </c>
      <c r="B43" s="102" t="s">
        <v>297</v>
      </c>
      <c r="C43" s="103" t="s">
        <v>137</v>
      </c>
      <c r="D43" s="100">
        <v>44562</v>
      </c>
      <c r="E43" s="100">
        <v>44926</v>
      </c>
      <c r="F43" s="100">
        <v>44562</v>
      </c>
      <c r="G43" s="100">
        <v>44926</v>
      </c>
      <c r="H43" s="61" t="s">
        <v>436</v>
      </c>
      <c r="I43" s="61" t="s">
        <v>469</v>
      </c>
      <c r="J43" s="97" t="s">
        <v>486</v>
      </c>
    </row>
    <row r="44" spans="1:10" ht="83.25" customHeight="1" x14ac:dyDescent="0.25">
      <c r="A44" s="80" t="s">
        <v>421</v>
      </c>
      <c r="B44" s="102" t="s">
        <v>298</v>
      </c>
      <c r="C44" s="103" t="s">
        <v>137</v>
      </c>
      <c r="D44" s="100">
        <v>44562</v>
      </c>
      <c r="E44" s="100">
        <v>44926</v>
      </c>
      <c r="F44" s="100">
        <v>44562</v>
      </c>
      <c r="G44" s="100">
        <v>44926</v>
      </c>
      <c r="H44" s="61" t="s">
        <v>190</v>
      </c>
      <c r="I44" s="61" t="s">
        <v>470</v>
      </c>
      <c r="J44" s="97" t="s">
        <v>486</v>
      </c>
    </row>
    <row r="45" spans="1:10" ht="99.75" x14ac:dyDescent="0.25">
      <c r="A45" s="80" t="s">
        <v>345</v>
      </c>
      <c r="B45" s="83" t="s">
        <v>490</v>
      </c>
      <c r="C45" s="103" t="s">
        <v>137</v>
      </c>
      <c r="D45" s="100">
        <v>44562</v>
      </c>
      <c r="E45" s="100">
        <v>44926</v>
      </c>
      <c r="F45" s="100">
        <v>44562</v>
      </c>
      <c r="G45" s="100">
        <v>44926</v>
      </c>
      <c r="H45" s="102" t="s">
        <v>147</v>
      </c>
      <c r="I45" s="107" t="s">
        <v>471</v>
      </c>
      <c r="J45" s="97" t="s">
        <v>486</v>
      </c>
    </row>
    <row r="46" spans="1:10" ht="57" x14ac:dyDescent="0.25">
      <c r="A46" s="80" t="s">
        <v>346</v>
      </c>
      <c r="B46" s="83" t="s">
        <v>148</v>
      </c>
      <c r="C46" s="103" t="s">
        <v>137</v>
      </c>
      <c r="D46" s="100">
        <v>44562</v>
      </c>
      <c r="E46" s="100">
        <v>44926</v>
      </c>
      <c r="F46" s="100">
        <v>44562</v>
      </c>
      <c r="G46" s="100">
        <v>44926</v>
      </c>
      <c r="H46" s="102" t="s">
        <v>147</v>
      </c>
      <c r="I46" s="107" t="s">
        <v>472</v>
      </c>
      <c r="J46" s="97" t="s">
        <v>486</v>
      </c>
    </row>
    <row r="47" spans="1:10" ht="71.25" x14ac:dyDescent="0.25">
      <c r="A47" s="80" t="s">
        <v>347</v>
      </c>
      <c r="B47" s="83" t="s">
        <v>299</v>
      </c>
      <c r="C47" s="103" t="s">
        <v>137</v>
      </c>
      <c r="D47" s="100">
        <v>44562</v>
      </c>
      <c r="E47" s="100">
        <v>44926</v>
      </c>
      <c r="F47" s="100">
        <v>44562</v>
      </c>
      <c r="G47" s="100">
        <v>44926</v>
      </c>
      <c r="H47" s="102" t="s">
        <v>149</v>
      </c>
      <c r="I47" s="107" t="s">
        <v>473</v>
      </c>
      <c r="J47" s="97" t="s">
        <v>486</v>
      </c>
    </row>
    <row r="48" spans="1:10" ht="112.5" customHeight="1" x14ac:dyDescent="0.25">
      <c r="A48" s="80" t="s">
        <v>348</v>
      </c>
      <c r="B48" s="102" t="s">
        <v>300</v>
      </c>
      <c r="C48" s="103" t="s">
        <v>137</v>
      </c>
      <c r="D48" s="97" t="s">
        <v>7</v>
      </c>
      <c r="E48" s="97" t="s">
        <v>7</v>
      </c>
      <c r="F48" s="88"/>
      <c r="G48" s="88"/>
      <c r="H48" s="97" t="s">
        <v>7</v>
      </c>
      <c r="I48" s="97" t="s">
        <v>7</v>
      </c>
      <c r="J48" s="97" t="s">
        <v>7</v>
      </c>
    </row>
    <row r="49" spans="1:10" ht="60" x14ac:dyDescent="0.25">
      <c r="A49" s="80" t="s">
        <v>349</v>
      </c>
      <c r="B49" s="83" t="s">
        <v>301</v>
      </c>
      <c r="C49" s="103" t="s">
        <v>137</v>
      </c>
      <c r="D49" s="100">
        <v>44562</v>
      </c>
      <c r="E49" s="100">
        <v>44926</v>
      </c>
      <c r="F49" s="100">
        <v>44562</v>
      </c>
      <c r="G49" s="100">
        <v>44926</v>
      </c>
      <c r="H49" s="102" t="s">
        <v>149</v>
      </c>
      <c r="I49" s="107" t="s">
        <v>474</v>
      </c>
      <c r="J49" s="97" t="s">
        <v>486</v>
      </c>
    </row>
    <row r="50" spans="1:10" ht="45" x14ac:dyDescent="0.25">
      <c r="A50" s="80" t="s">
        <v>350</v>
      </c>
      <c r="B50" s="102" t="s">
        <v>150</v>
      </c>
      <c r="C50" s="103" t="s">
        <v>137</v>
      </c>
      <c r="D50" s="100">
        <v>44562</v>
      </c>
      <c r="E50" s="100">
        <v>44926</v>
      </c>
      <c r="F50" s="100">
        <v>44562</v>
      </c>
      <c r="G50" s="100">
        <v>44926</v>
      </c>
      <c r="H50" s="61" t="s">
        <v>49</v>
      </c>
      <c r="I50" s="107" t="s">
        <v>475</v>
      </c>
      <c r="J50" s="97" t="s">
        <v>486</v>
      </c>
    </row>
    <row r="51" spans="1:10" ht="58.5" customHeight="1" x14ac:dyDescent="0.25">
      <c r="A51" s="80" t="s">
        <v>351</v>
      </c>
      <c r="B51" s="102" t="s">
        <v>302</v>
      </c>
      <c r="C51" s="103" t="s">
        <v>137</v>
      </c>
      <c r="D51" s="100">
        <v>44562</v>
      </c>
      <c r="E51" s="100">
        <v>44926</v>
      </c>
      <c r="F51" s="100">
        <v>44562</v>
      </c>
      <c r="G51" s="100">
        <v>44926</v>
      </c>
      <c r="H51" s="61" t="s">
        <v>50</v>
      </c>
      <c r="I51" s="61" t="s">
        <v>476</v>
      </c>
      <c r="J51" s="97" t="s">
        <v>486</v>
      </c>
    </row>
    <row r="52" spans="1:10" ht="71.25" customHeight="1" x14ac:dyDescent="0.25">
      <c r="A52" s="80" t="s">
        <v>352</v>
      </c>
      <c r="B52" s="102" t="s">
        <v>400</v>
      </c>
      <c r="C52" s="103" t="s">
        <v>137</v>
      </c>
      <c r="D52" s="100">
        <v>44562</v>
      </c>
      <c r="E52" s="100">
        <v>44926</v>
      </c>
      <c r="F52" s="100">
        <v>44562</v>
      </c>
      <c r="G52" s="100">
        <v>44926</v>
      </c>
      <c r="H52" s="61" t="s">
        <v>401</v>
      </c>
      <c r="I52" s="61" t="s">
        <v>477</v>
      </c>
      <c r="J52" s="97" t="s">
        <v>486</v>
      </c>
    </row>
    <row r="53" spans="1:10" ht="75.75" customHeight="1" x14ac:dyDescent="0.25">
      <c r="A53" s="80" t="s">
        <v>353</v>
      </c>
      <c r="B53" s="102" t="s">
        <v>151</v>
      </c>
      <c r="C53" s="103" t="s">
        <v>137</v>
      </c>
      <c r="D53" s="100">
        <v>44562</v>
      </c>
      <c r="E53" s="100">
        <v>44926</v>
      </c>
      <c r="F53" s="100">
        <v>44562</v>
      </c>
      <c r="G53" s="100">
        <v>44926</v>
      </c>
      <c r="H53" s="61" t="s">
        <v>415</v>
      </c>
      <c r="I53" s="61" t="s">
        <v>478</v>
      </c>
      <c r="J53" s="97" t="s">
        <v>486</v>
      </c>
    </row>
    <row r="54" spans="1:10" ht="127.5" customHeight="1" x14ac:dyDescent="0.25">
      <c r="A54" s="80" t="s">
        <v>354</v>
      </c>
      <c r="B54" s="102" t="s">
        <v>303</v>
      </c>
      <c r="C54" s="103" t="s">
        <v>137</v>
      </c>
      <c r="D54" s="97" t="s">
        <v>7</v>
      </c>
      <c r="E54" s="97" t="s">
        <v>7</v>
      </c>
      <c r="F54" s="88"/>
      <c r="G54" s="88"/>
      <c r="H54" s="97" t="s">
        <v>7</v>
      </c>
      <c r="I54" s="97" t="s">
        <v>7</v>
      </c>
      <c r="J54" s="97" t="s">
        <v>7</v>
      </c>
    </row>
    <row r="55" spans="1:10" ht="135" x14ac:dyDescent="0.25">
      <c r="A55" s="80" t="s">
        <v>355</v>
      </c>
      <c r="B55" s="52" t="s">
        <v>152</v>
      </c>
      <c r="C55" s="103" t="s">
        <v>246</v>
      </c>
      <c r="D55" s="100">
        <v>44562</v>
      </c>
      <c r="E55" s="100">
        <v>44926</v>
      </c>
      <c r="F55" s="100">
        <v>44562</v>
      </c>
      <c r="G55" s="100">
        <v>44926</v>
      </c>
      <c r="H55" s="102" t="s">
        <v>149</v>
      </c>
      <c r="I55" s="107" t="s">
        <v>479</v>
      </c>
      <c r="J55" s="97" t="s">
        <v>486</v>
      </c>
    </row>
    <row r="56" spans="1:10" ht="122.25" customHeight="1" x14ac:dyDescent="0.25">
      <c r="A56" s="80" t="s">
        <v>356</v>
      </c>
      <c r="B56" s="83" t="s">
        <v>304</v>
      </c>
      <c r="C56" s="103" t="s">
        <v>137</v>
      </c>
      <c r="D56" s="100">
        <v>44562</v>
      </c>
      <c r="E56" s="100">
        <v>44926</v>
      </c>
      <c r="F56" s="100">
        <v>44562</v>
      </c>
      <c r="G56" s="100">
        <v>44926</v>
      </c>
      <c r="H56" s="61" t="s">
        <v>147</v>
      </c>
      <c r="I56" s="95" t="s">
        <v>480</v>
      </c>
      <c r="J56" s="97" t="s">
        <v>486</v>
      </c>
    </row>
    <row r="57" spans="1:10" ht="60" customHeight="1" x14ac:dyDescent="0.25">
      <c r="A57" s="80" t="s">
        <v>357</v>
      </c>
      <c r="B57" s="102" t="s">
        <v>305</v>
      </c>
      <c r="C57" s="103" t="s">
        <v>137</v>
      </c>
      <c r="D57" s="100">
        <v>44562</v>
      </c>
      <c r="E57" s="100">
        <v>44926</v>
      </c>
      <c r="F57" s="100">
        <v>44562</v>
      </c>
      <c r="G57" s="100">
        <v>44926</v>
      </c>
      <c r="H57" s="61" t="s">
        <v>201</v>
      </c>
      <c r="I57" s="61" t="s">
        <v>481</v>
      </c>
      <c r="J57" s="97" t="s">
        <v>486</v>
      </c>
    </row>
    <row r="58" spans="1:10" ht="126.75" customHeight="1" x14ac:dyDescent="0.25">
      <c r="A58" s="80" t="s">
        <v>358</v>
      </c>
      <c r="B58" s="102" t="s">
        <v>306</v>
      </c>
      <c r="C58" s="103" t="s">
        <v>137</v>
      </c>
      <c r="D58" s="100">
        <v>44562</v>
      </c>
      <c r="E58" s="100">
        <v>44926</v>
      </c>
      <c r="F58" s="100">
        <v>44562</v>
      </c>
      <c r="G58" s="100">
        <v>44926</v>
      </c>
      <c r="H58" s="61" t="s">
        <v>57</v>
      </c>
      <c r="I58" s="95" t="s">
        <v>480</v>
      </c>
      <c r="J58" s="97" t="s">
        <v>486</v>
      </c>
    </row>
    <row r="59" spans="1:10" ht="107.25" customHeight="1" x14ac:dyDescent="0.25">
      <c r="A59" s="80" t="s">
        <v>359</v>
      </c>
      <c r="B59" s="102" t="s">
        <v>307</v>
      </c>
      <c r="C59" s="103" t="s">
        <v>137</v>
      </c>
      <c r="D59" s="97" t="s">
        <v>7</v>
      </c>
      <c r="E59" s="97" t="s">
        <v>7</v>
      </c>
      <c r="F59" s="88"/>
      <c r="G59" s="88"/>
      <c r="H59" s="97" t="s">
        <v>7</v>
      </c>
      <c r="I59" s="97" t="s">
        <v>7</v>
      </c>
      <c r="J59" s="97" t="s">
        <v>7</v>
      </c>
    </row>
    <row r="60" spans="1:10" ht="54.75" customHeight="1" x14ac:dyDescent="0.25">
      <c r="A60" s="80" t="s">
        <v>360</v>
      </c>
      <c r="B60" s="83" t="s">
        <v>308</v>
      </c>
      <c r="C60" s="103" t="s">
        <v>137</v>
      </c>
      <c r="D60" s="100">
        <v>44562</v>
      </c>
      <c r="E60" s="100">
        <v>44926</v>
      </c>
      <c r="F60" s="100">
        <v>44562</v>
      </c>
      <c r="G60" s="100">
        <v>44926</v>
      </c>
      <c r="H60" s="102" t="s">
        <v>153</v>
      </c>
      <c r="I60" s="107" t="s">
        <v>482</v>
      </c>
      <c r="J60" s="97" t="s">
        <v>486</v>
      </c>
    </row>
    <row r="61" spans="1:10" ht="62.25" customHeight="1" x14ac:dyDescent="0.25">
      <c r="A61" s="80" t="s">
        <v>361</v>
      </c>
      <c r="B61" s="83" t="s">
        <v>309</v>
      </c>
      <c r="C61" s="103" t="s">
        <v>137</v>
      </c>
      <c r="D61" s="100">
        <v>44562</v>
      </c>
      <c r="E61" s="100">
        <v>44926</v>
      </c>
      <c r="F61" s="100">
        <v>44562</v>
      </c>
      <c r="G61" s="100">
        <v>44926</v>
      </c>
      <c r="H61" s="102" t="s">
        <v>154</v>
      </c>
      <c r="I61" s="107" t="s">
        <v>483</v>
      </c>
      <c r="J61" s="97" t="s">
        <v>486</v>
      </c>
    </row>
    <row r="62" spans="1:10" ht="102" customHeight="1" x14ac:dyDescent="0.25">
      <c r="A62" s="80" t="s">
        <v>362</v>
      </c>
      <c r="B62" s="102" t="s">
        <v>155</v>
      </c>
      <c r="C62" s="103" t="s">
        <v>137</v>
      </c>
      <c r="D62" s="97" t="s">
        <v>7</v>
      </c>
      <c r="E62" s="97" t="s">
        <v>7</v>
      </c>
      <c r="F62" s="88"/>
      <c r="G62" s="88"/>
      <c r="H62" s="97" t="s">
        <v>7</v>
      </c>
      <c r="I62" s="97" t="s">
        <v>7</v>
      </c>
      <c r="J62" s="97" t="s">
        <v>7</v>
      </c>
    </row>
    <row r="63" spans="1:10" ht="45" x14ac:dyDescent="0.25">
      <c r="A63" s="80" t="s">
        <v>363</v>
      </c>
      <c r="B63" s="83" t="s">
        <v>310</v>
      </c>
      <c r="C63" s="103" t="s">
        <v>137</v>
      </c>
      <c r="D63" s="100">
        <v>44562</v>
      </c>
      <c r="E63" s="100">
        <v>44926</v>
      </c>
      <c r="F63" s="100">
        <v>44562</v>
      </c>
      <c r="G63" s="100">
        <v>44926</v>
      </c>
      <c r="H63" s="102" t="s">
        <v>154</v>
      </c>
      <c r="I63" s="107" t="s">
        <v>484</v>
      </c>
      <c r="J63" s="97" t="s">
        <v>486</v>
      </c>
    </row>
    <row r="64" spans="1:10" s="50" customFormat="1" ht="58.5" x14ac:dyDescent="0.25">
      <c r="A64" s="80" t="s">
        <v>364</v>
      </c>
      <c r="B64" s="51" t="s">
        <v>311</v>
      </c>
      <c r="C64" s="103" t="s">
        <v>137</v>
      </c>
      <c r="D64" s="100">
        <v>44562</v>
      </c>
      <c r="E64" s="100">
        <v>44926</v>
      </c>
      <c r="F64" s="100">
        <v>44562</v>
      </c>
      <c r="G64" s="100">
        <v>44926</v>
      </c>
      <c r="H64" s="51" t="s">
        <v>247</v>
      </c>
      <c r="I64" s="51" t="s">
        <v>485</v>
      </c>
      <c r="J64" s="97" t="s">
        <v>486</v>
      </c>
    </row>
  </sheetData>
  <autoFilter ref="B7:AK64"/>
  <mergeCells count="32">
    <mergeCell ref="B8:J8"/>
    <mergeCell ref="B24:J24"/>
    <mergeCell ref="B2:J2"/>
    <mergeCell ref="B3:J3"/>
    <mergeCell ref="B4:I4"/>
    <mergeCell ref="H5:I5"/>
    <mergeCell ref="J5:J6"/>
    <mergeCell ref="A5:A6"/>
    <mergeCell ref="B5:B6"/>
    <mergeCell ref="C5:C6"/>
    <mergeCell ref="D5:E5"/>
    <mergeCell ref="F5:G5"/>
    <mergeCell ref="D36:D37"/>
    <mergeCell ref="C36:C37"/>
    <mergeCell ref="B36:B37"/>
    <mergeCell ref="A36:A37"/>
    <mergeCell ref="J36:J37"/>
    <mergeCell ref="I36:I37"/>
    <mergeCell ref="H36:H37"/>
    <mergeCell ref="G36:G37"/>
    <mergeCell ref="F36:F37"/>
    <mergeCell ref="E36:E37"/>
    <mergeCell ref="D39:D40"/>
    <mergeCell ref="C39:C40"/>
    <mergeCell ref="B39:B40"/>
    <mergeCell ref="A39:A40"/>
    <mergeCell ref="J39:J40"/>
    <mergeCell ref="I39:I40"/>
    <mergeCell ref="H39:H40"/>
    <mergeCell ref="G39:G40"/>
    <mergeCell ref="F39:F40"/>
    <mergeCell ref="E39:E40"/>
  </mergeCells>
  <pageMargins left="0" right="0" top="0.35433070866141736" bottom="0.19685039370078741" header="0" footer="0"/>
  <pageSetup paperSize="9" scale="45" fitToHeight="8" orientation="landscape" verticalDpi="300" r:id="rId1"/>
  <colBreaks count="1" manualBreakCount="1">
    <brk id="10" max="1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view="pageBreakPreview" zoomScale="80" zoomScaleNormal="90" zoomScaleSheetLayoutView="80" workbookViewId="0">
      <selection activeCell="B14" sqref="B14:B17"/>
    </sheetView>
  </sheetViews>
  <sheetFormatPr defaultColWidth="9.140625" defaultRowHeight="12.75" x14ac:dyDescent="0.25"/>
  <cols>
    <col min="1" max="1" width="20.7109375" style="21" customWidth="1"/>
    <col min="2" max="2" width="36.85546875" style="21" customWidth="1"/>
    <col min="3" max="3" width="23.85546875" style="21" customWidth="1"/>
    <col min="4" max="5" width="17.28515625" style="29" customWidth="1"/>
    <col min="6" max="6" width="15" style="29" customWidth="1"/>
    <col min="7" max="16384" width="9.140625" style="29"/>
  </cols>
  <sheetData>
    <row r="1" spans="1:6" ht="21" customHeight="1" x14ac:dyDescent="0.25">
      <c r="A1" s="54"/>
      <c r="B1" s="54"/>
      <c r="C1" s="54"/>
      <c r="D1" s="89"/>
      <c r="E1" s="89"/>
      <c r="F1" s="89" t="s">
        <v>207</v>
      </c>
    </row>
    <row r="2" spans="1:6" ht="42" customHeight="1" x14ac:dyDescent="0.25">
      <c r="A2" s="229" t="s">
        <v>416</v>
      </c>
      <c r="B2" s="230"/>
      <c r="C2" s="230"/>
      <c r="D2" s="230"/>
      <c r="E2" s="230"/>
      <c r="F2" s="230"/>
    </row>
    <row r="3" spans="1:6" x14ac:dyDescent="0.25">
      <c r="A3" s="22"/>
      <c r="B3" s="22"/>
      <c r="C3" s="22"/>
      <c r="D3" s="55"/>
      <c r="E3" s="55"/>
      <c r="F3" s="55"/>
    </row>
    <row r="4" spans="1:6" s="32" customFormat="1" ht="75" customHeight="1" x14ac:dyDescent="0.25">
      <c r="A4" s="2" t="s">
        <v>17</v>
      </c>
      <c r="B4" s="2" t="s">
        <v>206</v>
      </c>
      <c r="C4" s="2" t="s">
        <v>3</v>
      </c>
      <c r="D4" s="2" t="s">
        <v>418</v>
      </c>
      <c r="E4" s="2" t="s">
        <v>417</v>
      </c>
      <c r="F4" s="94" t="s">
        <v>269</v>
      </c>
    </row>
    <row r="5" spans="1:6" ht="20.25" customHeight="1" x14ac:dyDescent="0.25">
      <c r="A5" s="14">
        <v>1</v>
      </c>
      <c r="B5" s="14">
        <v>2</v>
      </c>
      <c r="C5" s="14">
        <v>3</v>
      </c>
      <c r="D5" s="14">
        <v>4</v>
      </c>
      <c r="E5" s="14">
        <v>5</v>
      </c>
      <c r="F5" s="14">
        <v>6</v>
      </c>
    </row>
    <row r="6" spans="1:6" s="56" customFormat="1" ht="27" customHeight="1" x14ac:dyDescent="0.25">
      <c r="A6" s="227" t="s">
        <v>4</v>
      </c>
      <c r="B6" s="227" t="s">
        <v>157</v>
      </c>
      <c r="C6" s="84" t="s">
        <v>408</v>
      </c>
      <c r="D6" s="90">
        <f t="shared" ref="D6" si="0">SUM(D7,D9:D9)</f>
        <v>1908044.1</v>
      </c>
      <c r="E6" s="90">
        <f t="shared" ref="E6:F6" si="1">SUM(E7,E9:E9)</f>
        <v>2102098.4000000004</v>
      </c>
      <c r="F6" s="90">
        <f t="shared" si="1"/>
        <v>2101229.9000000004</v>
      </c>
    </row>
    <row r="7" spans="1:6" s="56" customFormat="1" ht="42.75" customHeight="1" x14ac:dyDescent="0.25">
      <c r="A7" s="227"/>
      <c r="B7" s="227"/>
      <c r="C7" s="84" t="s">
        <v>158</v>
      </c>
      <c r="D7" s="90">
        <f t="shared" ref="D7" si="2">SUM(D11,D71,D91,D131)</f>
        <v>1773454.8</v>
      </c>
      <c r="E7" s="90">
        <f t="shared" ref="E7:F9" si="3">SUM(E11,E71,E91,E131)</f>
        <v>1989311.3000000005</v>
      </c>
      <c r="F7" s="90">
        <f t="shared" si="3"/>
        <v>1988442.8000000003</v>
      </c>
    </row>
    <row r="8" spans="1:6" s="57" customFormat="1" ht="18.75" customHeight="1" x14ac:dyDescent="0.25">
      <c r="A8" s="227"/>
      <c r="B8" s="227"/>
      <c r="C8" s="84" t="s">
        <v>159</v>
      </c>
      <c r="D8" s="90">
        <f t="shared" ref="D8" si="4">SUM(D12,D72,D92,D132)</f>
        <v>277449.2</v>
      </c>
      <c r="E8" s="90">
        <f t="shared" si="3"/>
        <v>403942.70999999996</v>
      </c>
      <c r="F8" s="90">
        <f t="shared" si="3"/>
        <v>403330</v>
      </c>
    </row>
    <row r="9" spans="1:6" s="57" customFormat="1" ht="28.5" customHeight="1" x14ac:dyDescent="0.25">
      <c r="A9" s="227"/>
      <c r="B9" s="227"/>
      <c r="C9" s="84" t="s">
        <v>409</v>
      </c>
      <c r="D9" s="90">
        <f t="shared" ref="D9" si="5">SUM(D13,D73,D93,D133)</f>
        <v>134589.29999999999</v>
      </c>
      <c r="E9" s="90">
        <f t="shared" si="3"/>
        <v>112787.1</v>
      </c>
      <c r="F9" s="90">
        <f t="shared" si="3"/>
        <v>112787.1</v>
      </c>
    </row>
    <row r="10" spans="1:6" s="57" customFormat="1" ht="27" customHeight="1" x14ac:dyDescent="0.25">
      <c r="A10" s="217" t="s">
        <v>5</v>
      </c>
      <c r="B10" s="217" t="s">
        <v>69</v>
      </c>
      <c r="C10" s="84" t="s">
        <v>408</v>
      </c>
      <c r="D10" s="90">
        <f t="shared" ref="D10" si="6">SUM(D11,D13:D13)</f>
        <v>19406.3</v>
      </c>
      <c r="E10" s="90">
        <f t="shared" ref="E10:F10" si="7">SUM(E11,E13:E13)</f>
        <v>68811.8</v>
      </c>
      <c r="F10" s="90">
        <f t="shared" si="7"/>
        <v>68811.8</v>
      </c>
    </row>
    <row r="11" spans="1:6" s="57" customFormat="1" ht="41.25" customHeight="1" x14ac:dyDescent="0.25">
      <c r="A11" s="217"/>
      <c r="B11" s="217"/>
      <c r="C11" s="84" t="s">
        <v>158</v>
      </c>
      <c r="D11" s="91">
        <f t="shared" ref="D11" si="8">SUM(D15,D19,D23,D27,D31,D35,D39,D43,D55,D59,D63,D67)</f>
        <v>19162.099999999999</v>
      </c>
      <c r="E11" s="91">
        <f t="shared" ref="E11:F13" si="9">SUM(E15,E19,E23,E27,E31,E35,E39,E43,E55,E59,E63,E67)</f>
        <v>68647.600000000006</v>
      </c>
      <c r="F11" s="91">
        <f t="shared" si="9"/>
        <v>68647.600000000006</v>
      </c>
    </row>
    <row r="12" spans="1:6" s="57" customFormat="1" ht="18.75" customHeight="1" x14ac:dyDescent="0.25">
      <c r="A12" s="217"/>
      <c r="B12" s="218"/>
      <c r="C12" s="84" t="s">
        <v>159</v>
      </c>
      <c r="D12" s="91">
        <f t="shared" ref="D12" si="10">SUM(D16,D20,D24,D28,D32,D36,D40,D44,D56,D60,D64,D68)</f>
        <v>4582</v>
      </c>
      <c r="E12" s="91">
        <f t="shared" si="9"/>
        <v>39817.300000000003</v>
      </c>
      <c r="F12" s="91">
        <f t="shared" si="9"/>
        <v>39817.300000000003</v>
      </c>
    </row>
    <row r="13" spans="1:6" s="57" customFormat="1" ht="27.75" customHeight="1" x14ac:dyDescent="0.25">
      <c r="A13" s="217"/>
      <c r="B13" s="218"/>
      <c r="C13" s="84" t="s">
        <v>409</v>
      </c>
      <c r="D13" s="91">
        <f t="shared" ref="D13" si="11">SUM(D17,D21,D25,D29,D33,D37,D41,D45,D57,D61,D65,D69)</f>
        <v>244.2</v>
      </c>
      <c r="E13" s="91">
        <f t="shared" si="9"/>
        <v>164.2</v>
      </c>
      <c r="F13" s="91">
        <f t="shared" si="9"/>
        <v>164.2</v>
      </c>
    </row>
    <row r="14" spans="1:6" s="57" customFormat="1" ht="27" customHeight="1" x14ac:dyDescent="0.25">
      <c r="A14" s="217" t="s">
        <v>18</v>
      </c>
      <c r="B14" s="217" t="s">
        <v>160</v>
      </c>
      <c r="C14" s="84" t="s">
        <v>408</v>
      </c>
      <c r="D14" s="90">
        <f t="shared" ref="D14" si="12">SUM(D15,D17:D17)</f>
        <v>0</v>
      </c>
      <c r="E14" s="90">
        <f t="shared" ref="E14:F14" si="13">SUM(E15,E17:E17)</f>
        <v>0</v>
      </c>
      <c r="F14" s="90">
        <f t="shared" si="13"/>
        <v>0</v>
      </c>
    </row>
    <row r="15" spans="1:6" s="57" customFormat="1" ht="41.25" customHeight="1" x14ac:dyDescent="0.25">
      <c r="A15" s="217"/>
      <c r="B15" s="217"/>
      <c r="C15" s="85" t="s">
        <v>158</v>
      </c>
      <c r="D15" s="91">
        <v>0</v>
      </c>
      <c r="E15" s="91">
        <v>0</v>
      </c>
      <c r="F15" s="91">
        <v>0</v>
      </c>
    </row>
    <row r="16" spans="1:6" s="57" customFormat="1" ht="18.75" customHeight="1" x14ac:dyDescent="0.25">
      <c r="A16" s="217"/>
      <c r="B16" s="217"/>
      <c r="C16" s="85" t="s">
        <v>159</v>
      </c>
      <c r="D16" s="91">
        <v>0</v>
      </c>
      <c r="E16" s="91">
        <v>0</v>
      </c>
      <c r="F16" s="91">
        <v>0</v>
      </c>
    </row>
    <row r="17" spans="1:6" s="57" customFormat="1" ht="21" customHeight="1" x14ac:dyDescent="0.25">
      <c r="A17" s="217"/>
      <c r="B17" s="217"/>
      <c r="C17" s="85" t="s">
        <v>409</v>
      </c>
      <c r="D17" s="91">
        <v>0</v>
      </c>
      <c r="E17" s="91">
        <v>0</v>
      </c>
      <c r="F17" s="91">
        <v>0</v>
      </c>
    </row>
    <row r="18" spans="1:6" s="57" customFormat="1" ht="27" customHeight="1" x14ac:dyDescent="0.25">
      <c r="A18" s="217" t="s">
        <v>161</v>
      </c>
      <c r="B18" s="217" t="s">
        <v>162</v>
      </c>
      <c r="C18" s="84" t="s">
        <v>408</v>
      </c>
      <c r="D18" s="90">
        <f t="shared" ref="D18" si="14">SUM(D19,D21:D21)</f>
        <v>0</v>
      </c>
      <c r="E18" s="90">
        <f t="shared" ref="E18:F18" si="15">SUM(E19,E21:E21)</f>
        <v>0</v>
      </c>
      <c r="F18" s="90">
        <f t="shared" si="15"/>
        <v>0</v>
      </c>
    </row>
    <row r="19" spans="1:6" s="57" customFormat="1" ht="41.25" customHeight="1" x14ac:dyDescent="0.25">
      <c r="A19" s="217"/>
      <c r="B19" s="217"/>
      <c r="C19" s="85" t="s">
        <v>158</v>
      </c>
      <c r="D19" s="91">
        <v>0</v>
      </c>
      <c r="E19" s="91">
        <v>0</v>
      </c>
      <c r="F19" s="91">
        <v>0</v>
      </c>
    </row>
    <row r="20" spans="1:6" s="57" customFormat="1" ht="18.75" customHeight="1" x14ac:dyDescent="0.25">
      <c r="A20" s="217"/>
      <c r="B20" s="217"/>
      <c r="C20" s="85" t="s">
        <v>159</v>
      </c>
      <c r="D20" s="91">
        <v>0</v>
      </c>
      <c r="E20" s="91">
        <v>0</v>
      </c>
      <c r="F20" s="91">
        <v>0</v>
      </c>
    </row>
    <row r="21" spans="1:6" s="57" customFormat="1" ht="21" customHeight="1" x14ac:dyDescent="0.25">
      <c r="A21" s="217"/>
      <c r="B21" s="217"/>
      <c r="C21" s="85" t="s">
        <v>409</v>
      </c>
      <c r="D21" s="91">
        <v>0</v>
      </c>
      <c r="E21" s="91">
        <v>0</v>
      </c>
      <c r="F21" s="91">
        <v>0</v>
      </c>
    </row>
    <row r="22" spans="1:6" s="57" customFormat="1" ht="27" customHeight="1" x14ac:dyDescent="0.25">
      <c r="A22" s="217" t="s">
        <v>19</v>
      </c>
      <c r="B22" s="217" t="s">
        <v>163</v>
      </c>
      <c r="C22" s="84" t="s">
        <v>408</v>
      </c>
      <c r="D22" s="90">
        <f t="shared" ref="D22" si="16">SUM(D23,D25:D25)</f>
        <v>0</v>
      </c>
      <c r="E22" s="90">
        <f t="shared" ref="E22:F22" si="17">SUM(E23,E25:E25)</f>
        <v>0</v>
      </c>
      <c r="F22" s="90">
        <f t="shared" si="17"/>
        <v>0</v>
      </c>
    </row>
    <row r="23" spans="1:6" s="57" customFormat="1" ht="41.25" customHeight="1" x14ac:dyDescent="0.25">
      <c r="A23" s="217"/>
      <c r="B23" s="217"/>
      <c r="C23" s="85" t="s">
        <v>158</v>
      </c>
      <c r="D23" s="91">
        <v>0</v>
      </c>
      <c r="E23" s="91">
        <v>0</v>
      </c>
      <c r="F23" s="91">
        <v>0</v>
      </c>
    </row>
    <row r="24" spans="1:6" s="57" customFormat="1" ht="18.75" customHeight="1" x14ac:dyDescent="0.25">
      <c r="A24" s="217"/>
      <c r="B24" s="217"/>
      <c r="C24" s="85" t="s">
        <v>159</v>
      </c>
      <c r="D24" s="91">
        <v>0</v>
      </c>
      <c r="E24" s="91">
        <v>0</v>
      </c>
      <c r="F24" s="91">
        <v>0</v>
      </c>
    </row>
    <row r="25" spans="1:6" s="57" customFormat="1" ht="21" customHeight="1" x14ac:dyDescent="0.25">
      <c r="A25" s="217"/>
      <c r="B25" s="217"/>
      <c r="C25" s="85" t="s">
        <v>409</v>
      </c>
      <c r="D25" s="91">
        <v>0</v>
      </c>
      <c r="E25" s="91">
        <v>0</v>
      </c>
      <c r="F25" s="91">
        <v>0</v>
      </c>
    </row>
    <row r="26" spans="1:6" s="57" customFormat="1" ht="27" customHeight="1" x14ac:dyDescent="0.25">
      <c r="A26" s="217" t="s">
        <v>164</v>
      </c>
      <c r="B26" s="217" t="s">
        <v>165</v>
      </c>
      <c r="C26" s="84" t="s">
        <v>408</v>
      </c>
      <c r="D26" s="90">
        <f t="shared" ref="D26" si="18">SUM(D27,D29:D29)</f>
        <v>119.2</v>
      </c>
      <c r="E26" s="90">
        <f t="shared" ref="E26:F26" si="19">SUM(E27,E29:E29)</f>
        <v>571.5</v>
      </c>
      <c r="F26" s="90">
        <f t="shared" si="19"/>
        <v>571.5</v>
      </c>
    </row>
    <row r="27" spans="1:6" s="57" customFormat="1" ht="41.25" customHeight="1" x14ac:dyDescent="0.25">
      <c r="A27" s="217"/>
      <c r="B27" s="217"/>
      <c r="C27" s="85" t="s">
        <v>158</v>
      </c>
      <c r="D27" s="91">
        <v>119.2</v>
      </c>
      <c r="E27" s="91">
        <v>571.5</v>
      </c>
      <c r="F27" s="91">
        <v>571.5</v>
      </c>
    </row>
    <row r="28" spans="1:6" s="57" customFormat="1" ht="18.75" customHeight="1" x14ac:dyDescent="0.25">
      <c r="A28" s="217"/>
      <c r="B28" s="217"/>
      <c r="C28" s="85" t="s">
        <v>159</v>
      </c>
      <c r="D28" s="91">
        <v>119.2</v>
      </c>
      <c r="E28" s="91">
        <v>571.5</v>
      </c>
      <c r="F28" s="91">
        <v>571.5</v>
      </c>
    </row>
    <row r="29" spans="1:6" s="57" customFormat="1" ht="21" customHeight="1" x14ac:dyDescent="0.25">
      <c r="A29" s="217"/>
      <c r="B29" s="217"/>
      <c r="C29" s="85" t="s">
        <v>409</v>
      </c>
      <c r="D29" s="91">
        <v>0</v>
      </c>
      <c r="E29" s="91">
        <v>0</v>
      </c>
      <c r="F29" s="91">
        <v>0</v>
      </c>
    </row>
    <row r="30" spans="1:6" s="57" customFormat="1" ht="27" customHeight="1" x14ac:dyDescent="0.25">
      <c r="A30" s="217" t="s">
        <v>166</v>
      </c>
      <c r="B30" s="217" t="s">
        <v>167</v>
      </c>
      <c r="C30" s="84" t="s">
        <v>408</v>
      </c>
      <c r="D30" s="90">
        <f t="shared" ref="D30" si="20">SUM(D31,D33:D33)</f>
        <v>0</v>
      </c>
      <c r="E30" s="90">
        <f t="shared" ref="E30:F30" si="21">SUM(E31,E33:E33)</f>
        <v>686.1</v>
      </c>
      <c r="F30" s="90">
        <f t="shared" si="21"/>
        <v>686.1</v>
      </c>
    </row>
    <row r="31" spans="1:6" s="57" customFormat="1" ht="41.25" customHeight="1" x14ac:dyDescent="0.25">
      <c r="A31" s="217"/>
      <c r="B31" s="217"/>
      <c r="C31" s="85" t="s">
        <v>158</v>
      </c>
      <c r="D31" s="91">
        <v>0</v>
      </c>
      <c r="E31" s="91">
        <v>686.1</v>
      </c>
      <c r="F31" s="91">
        <v>686.1</v>
      </c>
    </row>
    <row r="32" spans="1:6" s="57" customFormat="1" ht="18.75" customHeight="1" x14ac:dyDescent="0.25">
      <c r="A32" s="217"/>
      <c r="B32" s="217"/>
      <c r="C32" s="85" t="s">
        <v>159</v>
      </c>
      <c r="D32" s="91">
        <v>0</v>
      </c>
      <c r="E32" s="91">
        <v>68.599999999999994</v>
      </c>
      <c r="F32" s="91">
        <v>68.599999999999994</v>
      </c>
    </row>
    <row r="33" spans="1:6" s="57" customFormat="1" ht="21" customHeight="1" x14ac:dyDescent="0.25">
      <c r="A33" s="217"/>
      <c r="B33" s="217"/>
      <c r="C33" s="85" t="s">
        <v>409</v>
      </c>
      <c r="D33" s="91">
        <v>0</v>
      </c>
      <c r="E33" s="91">
        <v>0</v>
      </c>
      <c r="F33" s="91">
        <v>0</v>
      </c>
    </row>
    <row r="34" spans="1:6" s="57" customFormat="1" ht="27" customHeight="1" x14ac:dyDescent="0.25">
      <c r="A34" s="217" t="s">
        <v>168</v>
      </c>
      <c r="B34" s="217" t="s">
        <v>20</v>
      </c>
      <c r="C34" s="84" t="s">
        <v>408</v>
      </c>
      <c r="D34" s="90">
        <f t="shared" ref="D34" si="22">SUM(D35,D37:D37)</f>
        <v>0</v>
      </c>
      <c r="E34" s="90">
        <f t="shared" ref="E34:F34" si="23">SUM(E35,E37:E37)</f>
        <v>111.3</v>
      </c>
      <c r="F34" s="90">
        <f t="shared" si="23"/>
        <v>111.3</v>
      </c>
    </row>
    <row r="35" spans="1:6" s="57" customFormat="1" ht="41.25" customHeight="1" x14ac:dyDescent="0.25">
      <c r="A35" s="217"/>
      <c r="B35" s="217"/>
      <c r="C35" s="85" t="s">
        <v>158</v>
      </c>
      <c r="D35" s="91">
        <v>0</v>
      </c>
      <c r="E35" s="91">
        <v>111.3</v>
      </c>
      <c r="F35" s="91">
        <v>111.3</v>
      </c>
    </row>
    <row r="36" spans="1:6" s="57" customFormat="1" ht="18.75" customHeight="1" x14ac:dyDescent="0.25">
      <c r="A36" s="217"/>
      <c r="B36" s="217"/>
      <c r="C36" s="85" t="s">
        <v>159</v>
      </c>
      <c r="D36" s="92">
        <v>0</v>
      </c>
      <c r="E36" s="92">
        <v>111.3</v>
      </c>
      <c r="F36" s="91">
        <v>111.3</v>
      </c>
    </row>
    <row r="37" spans="1:6" s="57" customFormat="1" ht="21" customHeight="1" x14ac:dyDescent="0.25">
      <c r="A37" s="217"/>
      <c r="B37" s="217"/>
      <c r="C37" s="85" t="s">
        <v>409</v>
      </c>
      <c r="D37" s="91">
        <v>0</v>
      </c>
      <c r="E37" s="91">
        <v>0</v>
      </c>
      <c r="F37" s="91">
        <v>0</v>
      </c>
    </row>
    <row r="38" spans="1:6" s="57" customFormat="1" ht="27" customHeight="1" x14ac:dyDescent="0.25">
      <c r="A38" s="217" t="s">
        <v>169</v>
      </c>
      <c r="B38" s="217" t="s">
        <v>170</v>
      </c>
      <c r="C38" s="84" t="s">
        <v>408</v>
      </c>
      <c r="D38" s="90">
        <f t="shared" ref="D38" si="24">SUM(D39,D41:D41)</f>
        <v>0</v>
      </c>
      <c r="E38" s="90">
        <f t="shared" ref="E38:F38" si="25">SUM(E39,E41:E41)</f>
        <v>85.6</v>
      </c>
      <c r="F38" s="90">
        <f t="shared" si="25"/>
        <v>85.6</v>
      </c>
    </row>
    <row r="39" spans="1:6" s="57" customFormat="1" ht="41.25" customHeight="1" x14ac:dyDescent="0.25">
      <c r="A39" s="217"/>
      <c r="B39" s="217"/>
      <c r="C39" s="85" t="s">
        <v>158</v>
      </c>
      <c r="D39" s="91">
        <v>0</v>
      </c>
      <c r="E39" s="91">
        <v>85.6</v>
      </c>
      <c r="F39" s="91">
        <v>85.6</v>
      </c>
    </row>
    <row r="40" spans="1:6" s="57" customFormat="1" ht="18.75" customHeight="1" x14ac:dyDescent="0.25">
      <c r="A40" s="217"/>
      <c r="B40" s="217"/>
      <c r="C40" s="85" t="s">
        <v>159</v>
      </c>
      <c r="D40" s="92">
        <v>0</v>
      </c>
      <c r="E40" s="92">
        <v>85.6</v>
      </c>
      <c r="F40" s="92">
        <v>85.6</v>
      </c>
    </row>
    <row r="41" spans="1:6" s="57" customFormat="1" ht="21" customHeight="1" x14ac:dyDescent="0.25">
      <c r="A41" s="217"/>
      <c r="B41" s="217"/>
      <c r="C41" s="85" t="s">
        <v>409</v>
      </c>
      <c r="D41" s="91">
        <v>0</v>
      </c>
      <c r="E41" s="91">
        <v>0</v>
      </c>
      <c r="F41" s="91">
        <v>0</v>
      </c>
    </row>
    <row r="42" spans="1:6" s="57" customFormat="1" ht="27" customHeight="1" x14ac:dyDescent="0.25">
      <c r="A42" s="217" t="s">
        <v>171</v>
      </c>
      <c r="B42" s="217" t="s">
        <v>21</v>
      </c>
      <c r="C42" s="84" t="s">
        <v>408</v>
      </c>
      <c r="D42" s="90">
        <f t="shared" ref="D42" si="26">SUM(D43,D45:D45)</f>
        <v>2847.2</v>
      </c>
      <c r="E42" s="90">
        <f t="shared" ref="E42:F42" si="27">SUM(E43,E45:E45)</f>
        <v>26393.300000000003</v>
      </c>
      <c r="F42" s="90">
        <f t="shared" si="27"/>
        <v>26393.300000000003</v>
      </c>
    </row>
    <row r="43" spans="1:6" s="57" customFormat="1" ht="41.25" customHeight="1" x14ac:dyDescent="0.25">
      <c r="A43" s="217"/>
      <c r="B43" s="217"/>
      <c r="C43" s="85" t="s">
        <v>158</v>
      </c>
      <c r="D43" s="91">
        <f t="shared" ref="D43" si="28">SUM(D47,D51)</f>
        <v>2847.2</v>
      </c>
      <c r="E43" s="91">
        <f t="shared" ref="E43:F45" si="29">SUM(E47,E51)</f>
        <v>26393.300000000003</v>
      </c>
      <c r="F43" s="91">
        <f t="shared" si="29"/>
        <v>26393.300000000003</v>
      </c>
    </row>
    <row r="44" spans="1:6" s="57" customFormat="1" ht="18.75" customHeight="1" x14ac:dyDescent="0.25">
      <c r="A44" s="217"/>
      <c r="B44" s="217"/>
      <c r="C44" s="85" t="s">
        <v>159</v>
      </c>
      <c r="D44" s="91">
        <f t="shared" ref="D44" si="30">SUM(D48,D52)</f>
        <v>2847.2</v>
      </c>
      <c r="E44" s="91">
        <f t="shared" si="29"/>
        <v>26393.300000000003</v>
      </c>
      <c r="F44" s="91">
        <f t="shared" si="29"/>
        <v>26393.300000000003</v>
      </c>
    </row>
    <row r="45" spans="1:6" s="57" customFormat="1" ht="21" customHeight="1" x14ac:dyDescent="0.25">
      <c r="A45" s="217"/>
      <c r="B45" s="217"/>
      <c r="C45" s="85" t="s">
        <v>409</v>
      </c>
      <c r="D45" s="91">
        <f t="shared" ref="D45" si="31">SUM(D49,D53)</f>
        <v>0</v>
      </c>
      <c r="E45" s="91">
        <f t="shared" si="29"/>
        <v>0</v>
      </c>
      <c r="F45" s="91">
        <f t="shared" si="29"/>
        <v>0</v>
      </c>
    </row>
    <row r="46" spans="1:6" s="57" customFormat="1" ht="27" customHeight="1" x14ac:dyDescent="0.25">
      <c r="A46" s="223" t="s">
        <v>172</v>
      </c>
      <c r="B46" s="223" t="s">
        <v>22</v>
      </c>
      <c r="C46" s="84" t="s">
        <v>408</v>
      </c>
      <c r="D46" s="90">
        <f t="shared" ref="D46" si="32">SUM(D47,D49:D49)</f>
        <v>802.1</v>
      </c>
      <c r="E46" s="90">
        <f t="shared" ref="E46:F46" si="33">SUM(E47,E49:E49)</f>
        <v>25371.4</v>
      </c>
      <c r="F46" s="90">
        <f t="shared" si="33"/>
        <v>25371.4</v>
      </c>
    </row>
    <row r="47" spans="1:6" s="57" customFormat="1" ht="41.25" customHeight="1" x14ac:dyDescent="0.25">
      <c r="A47" s="223"/>
      <c r="B47" s="223"/>
      <c r="C47" s="85" t="s">
        <v>158</v>
      </c>
      <c r="D47" s="91">
        <v>802.1</v>
      </c>
      <c r="E47" s="91">
        <v>25371.4</v>
      </c>
      <c r="F47" s="91">
        <v>25371.4</v>
      </c>
    </row>
    <row r="48" spans="1:6" s="57" customFormat="1" ht="18.75" customHeight="1" x14ac:dyDescent="0.25">
      <c r="A48" s="224"/>
      <c r="B48" s="224"/>
      <c r="C48" s="85" t="s">
        <v>159</v>
      </c>
      <c r="D48" s="91">
        <v>802.1</v>
      </c>
      <c r="E48" s="91">
        <v>25371.4</v>
      </c>
      <c r="F48" s="91">
        <v>25371.4</v>
      </c>
    </row>
    <row r="49" spans="1:6" s="57" customFormat="1" ht="21" customHeight="1" x14ac:dyDescent="0.25">
      <c r="A49" s="224"/>
      <c r="B49" s="224"/>
      <c r="C49" s="85" t="s">
        <v>409</v>
      </c>
      <c r="D49" s="91">
        <v>0</v>
      </c>
      <c r="E49" s="91">
        <v>0</v>
      </c>
      <c r="F49" s="91">
        <v>0</v>
      </c>
    </row>
    <row r="50" spans="1:6" s="57" customFormat="1" ht="27" customHeight="1" x14ac:dyDescent="0.25">
      <c r="A50" s="223" t="s">
        <v>173</v>
      </c>
      <c r="B50" s="223" t="s">
        <v>23</v>
      </c>
      <c r="C50" s="84" t="s">
        <v>408</v>
      </c>
      <c r="D50" s="90">
        <f t="shared" ref="D50" si="34">SUM(D51,D53:D53)</f>
        <v>2045.1</v>
      </c>
      <c r="E50" s="90">
        <f t="shared" ref="E50:F50" si="35">SUM(E51,E53:E53)</f>
        <v>1021.9</v>
      </c>
      <c r="F50" s="90">
        <f t="shared" si="35"/>
        <v>1021.9</v>
      </c>
    </row>
    <row r="51" spans="1:6" s="57" customFormat="1" ht="41.25" customHeight="1" x14ac:dyDescent="0.25">
      <c r="A51" s="223"/>
      <c r="B51" s="223"/>
      <c r="C51" s="85" t="s">
        <v>158</v>
      </c>
      <c r="D51" s="91">
        <v>2045.1</v>
      </c>
      <c r="E51" s="91">
        <v>1021.9</v>
      </c>
      <c r="F51" s="91">
        <v>1021.9</v>
      </c>
    </row>
    <row r="52" spans="1:6" s="57" customFormat="1" ht="18.75" customHeight="1" x14ac:dyDescent="0.25">
      <c r="A52" s="224"/>
      <c r="B52" s="224"/>
      <c r="C52" s="85" t="s">
        <v>159</v>
      </c>
      <c r="D52" s="91">
        <v>2045.1</v>
      </c>
      <c r="E52" s="91">
        <v>1021.9</v>
      </c>
      <c r="F52" s="91">
        <v>1021.9</v>
      </c>
    </row>
    <row r="53" spans="1:6" s="57" customFormat="1" ht="21" customHeight="1" x14ac:dyDescent="0.25">
      <c r="A53" s="224"/>
      <c r="B53" s="224"/>
      <c r="C53" s="85" t="s">
        <v>409</v>
      </c>
      <c r="D53" s="91">
        <v>0</v>
      </c>
      <c r="E53" s="91">
        <v>0</v>
      </c>
      <c r="F53" s="91">
        <v>0</v>
      </c>
    </row>
    <row r="54" spans="1:6" s="57" customFormat="1" ht="27" customHeight="1" x14ac:dyDescent="0.25">
      <c r="A54" s="217" t="s">
        <v>410</v>
      </c>
      <c r="B54" s="217" t="s">
        <v>10</v>
      </c>
      <c r="C54" s="84" t="s">
        <v>408</v>
      </c>
      <c r="D54" s="90">
        <f t="shared" ref="D54" si="36">SUM(D55,D57:D57)</f>
        <v>0</v>
      </c>
      <c r="E54" s="90">
        <f t="shared" ref="E54:F54" si="37">SUM(E55,E57:E57)</f>
        <v>0</v>
      </c>
      <c r="F54" s="90">
        <f t="shared" si="37"/>
        <v>0</v>
      </c>
    </row>
    <row r="55" spans="1:6" s="57" customFormat="1" ht="41.25" customHeight="1" x14ac:dyDescent="0.25">
      <c r="A55" s="217"/>
      <c r="B55" s="217"/>
      <c r="C55" s="85" t="s">
        <v>158</v>
      </c>
      <c r="D55" s="91">
        <v>0</v>
      </c>
      <c r="E55" s="91">
        <v>0</v>
      </c>
      <c r="F55" s="91">
        <v>0</v>
      </c>
    </row>
    <row r="56" spans="1:6" s="57" customFormat="1" ht="18.75" customHeight="1" x14ac:dyDescent="0.25">
      <c r="A56" s="217"/>
      <c r="B56" s="217"/>
      <c r="C56" s="85" t="s">
        <v>159</v>
      </c>
      <c r="D56" s="92">
        <v>0</v>
      </c>
      <c r="E56" s="92">
        <v>0</v>
      </c>
      <c r="F56" s="91">
        <v>0</v>
      </c>
    </row>
    <row r="57" spans="1:6" s="57" customFormat="1" ht="21" customHeight="1" x14ac:dyDescent="0.25">
      <c r="A57" s="217"/>
      <c r="B57" s="217"/>
      <c r="C57" s="85" t="s">
        <v>409</v>
      </c>
      <c r="D57" s="91">
        <v>0</v>
      </c>
      <c r="E57" s="91">
        <v>0</v>
      </c>
      <c r="F57" s="91">
        <v>0</v>
      </c>
    </row>
    <row r="58" spans="1:6" s="57" customFormat="1" ht="27" customHeight="1" x14ac:dyDescent="0.25">
      <c r="A58" s="217" t="s">
        <v>174</v>
      </c>
      <c r="B58" s="217" t="s">
        <v>175</v>
      </c>
      <c r="C58" s="84" t="s">
        <v>408</v>
      </c>
      <c r="D58" s="90">
        <f t="shared" ref="D58" si="38">SUM(D59,D61:D61)</f>
        <v>15745.7</v>
      </c>
      <c r="E58" s="90">
        <f t="shared" ref="E58:F58" si="39">SUM(E59,E61:E61)</f>
        <v>36213</v>
      </c>
      <c r="F58" s="90">
        <f t="shared" si="39"/>
        <v>36213</v>
      </c>
    </row>
    <row r="59" spans="1:6" s="57" customFormat="1" ht="41.25" customHeight="1" x14ac:dyDescent="0.25">
      <c r="A59" s="217"/>
      <c r="B59" s="217"/>
      <c r="C59" s="85" t="s">
        <v>158</v>
      </c>
      <c r="D59" s="91">
        <v>15745.7</v>
      </c>
      <c r="E59" s="91">
        <v>36213</v>
      </c>
      <c r="F59" s="91">
        <v>36213</v>
      </c>
    </row>
    <row r="60" spans="1:6" s="57" customFormat="1" ht="18.75" customHeight="1" x14ac:dyDescent="0.25">
      <c r="A60" s="217"/>
      <c r="B60" s="217"/>
      <c r="C60" s="85" t="s">
        <v>159</v>
      </c>
      <c r="D60" s="91">
        <v>1165.5999999999999</v>
      </c>
      <c r="E60" s="91">
        <v>11270.2</v>
      </c>
      <c r="F60" s="91">
        <v>11270.2</v>
      </c>
    </row>
    <row r="61" spans="1:6" s="57" customFormat="1" ht="21" customHeight="1" x14ac:dyDescent="0.25">
      <c r="A61" s="217"/>
      <c r="B61" s="217"/>
      <c r="C61" s="85" t="s">
        <v>409</v>
      </c>
      <c r="D61" s="91">
        <v>0</v>
      </c>
      <c r="E61" s="91">
        <v>0</v>
      </c>
      <c r="F61" s="91">
        <v>0</v>
      </c>
    </row>
    <row r="62" spans="1:6" s="57" customFormat="1" ht="39" customHeight="1" x14ac:dyDescent="0.25">
      <c r="A62" s="217" t="s">
        <v>176</v>
      </c>
      <c r="B62" s="217" t="s">
        <v>411</v>
      </c>
      <c r="C62" s="84" t="s">
        <v>408</v>
      </c>
      <c r="D62" s="90">
        <f t="shared" ref="D62" si="40">SUM(D63,D65:D65)</f>
        <v>694.2</v>
      </c>
      <c r="E62" s="90">
        <f t="shared" ref="E62:F62" si="41">SUM(E63,E65:E65)</f>
        <v>3797.5</v>
      </c>
      <c r="F62" s="90">
        <f t="shared" si="41"/>
        <v>3797.5</v>
      </c>
    </row>
    <row r="63" spans="1:6" s="57" customFormat="1" ht="39" customHeight="1" x14ac:dyDescent="0.25">
      <c r="A63" s="217"/>
      <c r="B63" s="217"/>
      <c r="C63" s="85" t="s">
        <v>158</v>
      </c>
      <c r="D63" s="90">
        <v>450</v>
      </c>
      <c r="E63" s="90">
        <v>3633.3</v>
      </c>
      <c r="F63" s="90">
        <v>3633.3</v>
      </c>
    </row>
    <row r="64" spans="1:6" s="57" customFormat="1" ht="18.75" customHeight="1" x14ac:dyDescent="0.25">
      <c r="A64" s="222"/>
      <c r="B64" s="222"/>
      <c r="C64" s="85" t="s">
        <v>159</v>
      </c>
      <c r="D64" s="92">
        <v>450</v>
      </c>
      <c r="E64" s="92">
        <v>363.3</v>
      </c>
      <c r="F64" s="92">
        <v>363.3</v>
      </c>
    </row>
    <row r="65" spans="1:6" s="57" customFormat="1" ht="21" customHeight="1" x14ac:dyDescent="0.25">
      <c r="A65" s="222"/>
      <c r="B65" s="222"/>
      <c r="C65" s="85" t="s">
        <v>409</v>
      </c>
      <c r="D65" s="92">
        <v>244.2</v>
      </c>
      <c r="E65" s="92">
        <v>164.2</v>
      </c>
      <c r="F65" s="92">
        <v>164.2</v>
      </c>
    </row>
    <row r="66" spans="1:6" s="57" customFormat="1" ht="27" customHeight="1" x14ac:dyDescent="0.25">
      <c r="A66" s="217" t="s">
        <v>412</v>
      </c>
      <c r="B66" s="217" t="s">
        <v>413</v>
      </c>
      <c r="C66" s="84" t="s">
        <v>408</v>
      </c>
      <c r="D66" s="90">
        <f t="shared" ref="D66" si="42">SUM(D67,D69:D69)</f>
        <v>0</v>
      </c>
      <c r="E66" s="90">
        <f t="shared" ref="E66:F66" si="43">SUM(E67,E69:E69)</f>
        <v>953.5</v>
      </c>
      <c r="F66" s="90">
        <f t="shared" si="43"/>
        <v>953.5</v>
      </c>
    </row>
    <row r="67" spans="1:6" s="57" customFormat="1" ht="41.25" customHeight="1" x14ac:dyDescent="0.25">
      <c r="A67" s="217"/>
      <c r="B67" s="217"/>
      <c r="C67" s="85" t="s">
        <v>158</v>
      </c>
      <c r="D67" s="90">
        <v>0</v>
      </c>
      <c r="E67" s="90">
        <v>953.5</v>
      </c>
      <c r="F67" s="90">
        <v>953.5</v>
      </c>
    </row>
    <row r="68" spans="1:6" s="57" customFormat="1" ht="18.75" customHeight="1" x14ac:dyDescent="0.25">
      <c r="A68" s="222"/>
      <c r="B68" s="222"/>
      <c r="C68" s="85" t="s">
        <v>159</v>
      </c>
      <c r="D68" s="92">
        <v>0</v>
      </c>
      <c r="E68" s="92">
        <v>953.5</v>
      </c>
      <c r="F68" s="92">
        <v>953.5</v>
      </c>
    </row>
    <row r="69" spans="1:6" s="57" customFormat="1" ht="21" customHeight="1" x14ac:dyDescent="0.25">
      <c r="A69" s="222"/>
      <c r="B69" s="222"/>
      <c r="C69" s="85" t="s">
        <v>409</v>
      </c>
      <c r="D69" s="92">
        <v>0</v>
      </c>
      <c r="E69" s="92">
        <v>0</v>
      </c>
      <c r="F69" s="92">
        <v>0</v>
      </c>
    </row>
    <row r="70" spans="1:6" s="56" customFormat="1" ht="27" customHeight="1" x14ac:dyDescent="0.25">
      <c r="A70" s="227" t="s">
        <v>6</v>
      </c>
      <c r="B70" s="227" t="s">
        <v>58</v>
      </c>
      <c r="C70" s="84" t="s">
        <v>408</v>
      </c>
      <c r="D70" s="90">
        <f t="shared" ref="D70" si="44">SUM(D71,D73:D73)</f>
        <v>5623.8</v>
      </c>
      <c r="E70" s="90">
        <f t="shared" ref="E70:F70" si="45">SUM(E71,E73:E73)</f>
        <v>5389.3</v>
      </c>
      <c r="F70" s="90">
        <f t="shared" si="45"/>
        <v>5389.3</v>
      </c>
    </row>
    <row r="71" spans="1:6" s="56" customFormat="1" ht="41.25" customHeight="1" x14ac:dyDescent="0.25">
      <c r="A71" s="227"/>
      <c r="B71" s="227"/>
      <c r="C71" s="85" t="s">
        <v>158</v>
      </c>
      <c r="D71" s="91">
        <f t="shared" ref="D71" si="46">SUM(D75,D87)</f>
        <v>4662.7</v>
      </c>
      <c r="E71" s="91">
        <f t="shared" ref="E71:F73" si="47">SUM(E75,E87)</f>
        <v>4662.7</v>
      </c>
      <c r="F71" s="91">
        <f t="shared" si="47"/>
        <v>4662.7</v>
      </c>
    </row>
    <row r="72" spans="1:6" s="57" customFormat="1" ht="18.75" customHeight="1" x14ac:dyDescent="0.25">
      <c r="A72" s="227"/>
      <c r="B72" s="227"/>
      <c r="C72" s="85" t="s">
        <v>159</v>
      </c>
      <c r="D72" s="91">
        <f t="shared" ref="D72" si="48">SUM(D76,D88)</f>
        <v>2398.9</v>
      </c>
      <c r="E72" s="91">
        <f t="shared" si="47"/>
        <v>2398.9</v>
      </c>
      <c r="F72" s="91">
        <f t="shared" si="47"/>
        <v>2398.9</v>
      </c>
    </row>
    <row r="73" spans="1:6" s="57" customFormat="1" ht="21" customHeight="1" x14ac:dyDescent="0.25">
      <c r="A73" s="227"/>
      <c r="B73" s="227"/>
      <c r="C73" s="85" t="s">
        <v>409</v>
      </c>
      <c r="D73" s="91">
        <f t="shared" ref="D73" si="49">SUM(D77,D89)</f>
        <v>961.1</v>
      </c>
      <c r="E73" s="91">
        <f t="shared" si="47"/>
        <v>726.6</v>
      </c>
      <c r="F73" s="91">
        <f t="shared" si="47"/>
        <v>726.6</v>
      </c>
    </row>
    <row r="74" spans="1:6" s="56" customFormat="1" ht="27" customHeight="1" x14ac:dyDescent="0.25">
      <c r="A74" s="228" t="s">
        <v>41</v>
      </c>
      <c r="B74" s="228" t="s">
        <v>64</v>
      </c>
      <c r="C74" s="84" t="s">
        <v>408</v>
      </c>
      <c r="D74" s="90">
        <f t="shared" ref="D74" si="50">SUM(D75,D77:D77)</f>
        <v>4492.1000000000004</v>
      </c>
      <c r="E74" s="90">
        <f t="shared" ref="E74:F74" si="51">SUM(E75,E77:E77)</f>
        <v>3826</v>
      </c>
      <c r="F74" s="90">
        <f t="shared" si="51"/>
        <v>3826</v>
      </c>
    </row>
    <row r="75" spans="1:6" s="56" customFormat="1" ht="41.25" customHeight="1" x14ac:dyDescent="0.25">
      <c r="A75" s="228"/>
      <c r="B75" s="228"/>
      <c r="C75" s="85" t="s">
        <v>158</v>
      </c>
      <c r="D75" s="91">
        <f t="shared" ref="D75" si="52">SUM(D79,D83)</f>
        <v>3531</v>
      </c>
      <c r="E75" s="91">
        <f t="shared" ref="E75:F77" si="53">SUM(E79,E83)</f>
        <v>3099.4</v>
      </c>
      <c r="F75" s="91">
        <f t="shared" si="53"/>
        <v>3099.4</v>
      </c>
    </row>
    <row r="76" spans="1:6" s="56" customFormat="1" ht="18.75" customHeight="1" x14ac:dyDescent="0.25">
      <c r="A76" s="221"/>
      <c r="B76" s="228"/>
      <c r="C76" s="85" t="s">
        <v>159</v>
      </c>
      <c r="D76" s="91">
        <f t="shared" ref="D76" si="54">SUM(D80,D84)</f>
        <v>1426.5</v>
      </c>
      <c r="E76" s="91">
        <f t="shared" si="53"/>
        <v>1253.9000000000001</v>
      </c>
      <c r="F76" s="91">
        <f t="shared" si="53"/>
        <v>1253.9000000000001</v>
      </c>
    </row>
    <row r="77" spans="1:6" s="56" customFormat="1" ht="21" customHeight="1" x14ac:dyDescent="0.25">
      <c r="A77" s="221"/>
      <c r="B77" s="228"/>
      <c r="C77" s="85" t="s">
        <v>409</v>
      </c>
      <c r="D77" s="91">
        <f t="shared" ref="D77" si="55">SUM(D81,D85)</f>
        <v>961.1</v>
      </c>
      <c r="E77" s="91">
        <f t="shared" si="53"/>
        <v>726.6</v>
      </c>
      <c r="F77" s="91">
        <f t="shared" si="53"/>
        <v>726.6</v>
      </c>
    </row>
    <row r="78" spans="1:6" s="57" customFormat="1" ht="27" customHeight="1" x14ac:dyDescent="0.25">
      <c r="A78" s="226" t="s">
        <v>42</v>
      </c>
      <c r="B78" s="226" t="s">
        <v>65</v>
      </c>
      <c r="C78" s="84" t="s">
        <v>408</v>
      </c>
      <c r="D78" s="90">
        <f t="shared" ref="D78" si="56">SUM(D79,D81:D81)</f>
        <v>246.5</v>
      </c>
      <c r="E78" s="90">
        <f t="shared" ref="E78:F78" si="57">SUM(E79,E81:E81)</f>
        <v>23.5</v>
      </c>
      <c r="F78" s="90">
        <f t="shared" si="57"/>
        <v>23.5</v>
      </c>
    </row>
    <row r="79" spans="1:6" s="57" customFormat="1" ht="41.25" customHeight="1" x14ac:dyDescent="0.25">
      <c r="A79" s="226"/>
      <c r="B79" s="226"/>
      <c r="C79" s="85" t="s">
        <v>158</v>
      </c>
      <c r="D79" s="91">
        <v>246.5</v>
      </c>
      <c r="E79" s="91">
        <v>23.5</v>
      </c>
      <c r="F79" s="91">
        <v>23.5</v>
      </c>
    </row>
    <row r="80" spans="1:6" s="57" customFormat="1" ht="18.75" customHeight="1" x14ac:dyDescent="0.25">
      <c r="A80" s="226"/>
      <c r="B80" s="226"/>
      <c r="C80" s="85" t="s">
        <v>159</v>
      </c>
      <c r="D80" s="91">
        <v>112.7</v>
      </c>
      <c r="E80" s="91">
        <v>23.5</v>
      </c>
      <c r="F80" s="91">
        <v>23.5</v>
      </c>
    </row>
    <row r="81" spans="1:6" s="57" customFormat="1" ht="21" customHeight="1" x14ac:dyDescent="0.25">
      <c r="A81" s="226"/>
      <c r="B81" s="226"/>
      <c r="C81" s="85" t="s">
        <v>409</v>
      </c>
      <c r="D81" s="91">
        <v>0</v>
      </c>
      <c r="E81" s="91">
        <v>0</v>
      </c>
      <c r="F81" s="91">
        <v>0</v>
      </c>
    </row>
    <row r="82" spans="1:6" s="55" customFormat="1" ht="27" customHeight="1" x14ac:dyDescent="0.25">
      <c r="A82" s="226" t="s">
        <v>177</v>
      </c>
      <c r="B82" s="221" t="s">
        <v>66</v>
      </c>
      <c r="C82" s="84" t="s">
        <v>408</v>
      </c>
      <c r="D82" s="90">
        <f t="shared" ref="D82" si="58">SUM(D83,D85:D85)</f>
        <v>4245.6000000000004</v>
      </c>
      <c r="E82" s="90">
        <f t="shared" ref="E82:F82" si="59">SUM(E83,E85:E85)</f>
        <v>3802.5</v>
      </c>
      <c r="F82" s="90">
        <f t="shared" si="59"/>
        <v>3802.5</v>
      </c>
    </row>
    <row r="83" spans="1:6" s="55" customFormat="1" ht="41.25" customHeight="1" x14ac:dyDescent="0.25">
      <c r="A83" s="226"/>
      <c r="B83" s="221"/>
      <c r="C83" s="85" t="s">
        <v>158</v>
      </c>
      <c r="D83" s="91">
        <v>3284.5</v>
      </c>
      <c r="E83" s="91">
        <v>3075.9</v>
      </c>
      <c r="F83" s="91">
        <v>3075.9</v>
      </c>
    </row>
    <row r="84" spans="1:6" s="55" customFormat="1" ht="18.75" customHeight="1" x14ac:dyDescent="0.25">
      <c r="A84" s="226"/>
      <c r="B84" s="219"/>
      <c r="C84" s="85" t="s">
        <v>159</v>
      </c>
      <c r="D84" s="91">
        <v>1313.8</v>
      </c>
      <c r="E84" s="91">
        <v>1230.4000000000001</v>
      </c>
      <c r="F84" s="91">
        <v>1230.4000000000001</v>
      </c>
    </row>
    <row r="85" spans="1:6" s="55" customFormat="1" ht="21" customHeight="1" x14ac:dyDescent="0.25">
      <c r="A85" s="226"/>
      <c r="B85" s="219"/>
      <c r="C85" s="85" t="s">
        <v>409</v>
      </c>
      <c r="D85" s="91">
        <v>961.1</v>
      </c>
      <c r="E85" s="91">
        <v>726.6</v>
      </c>
      <c r="F85" s="91">
        <v>726.6</v>
      </c>
    </row>
    <row r="86" spans="1:6" s="55" customFormat="1" ht="27" customHeight="1" x14ac:dyDescent="0.25">
      <c r="A86" s="227" t="s">
        <v>178</v>
      </c>
      <c r="B86" s="217" t="s">
        <v>179</v>
      </c>
      <c r="C86" s="84" t="s">
        <v>408</v>
      </c>
      <c r="D86" s="90">
        <f t="shared" ref="D86" si="60">SUM(D87,D89:D89)</f>
        <v>1131.7</v>
      </c>
      <c r="E86" s="90">
        <f t="shared" ref="E86:F86" si="61">SUM(E87,E89:E89)</f>
        <v>1563.3</v>
      </c>
      <c r="F86" s="90">
        <f t="shared" si="61"/>
        <v>1563.3</v>
      </c>
    </row>
    <row r="87" spans="1:6" s="55" customFormat="1" ht="41.25" customHeight="1" x14ac:dyDescent="0.25">
      <c r="A87" s="227"/>
      <c r="B87" s="217"/>
      <c r="C87" s="85" t="s">
        <v>158</v>
      </c>
      <c r="D87" s="91">
        <v>1131.7</v>
      </c>
      <c r="E87" s="91">
        <v>1563.3</v>
      </c>
      <c r="F87" s="91">
        <v>1563.3</v>
      </c>
    </row>
    <row r="88" spans="1:6" s="55" customFormat="1" ht="18.75" customHeight="1" x14ac:dyDescent="0.25">
      <c r="A88" s="227"/>
      <c r="B88" s="217"/>
      <c r="C88" s="85" t="s">
        <v>159</v>
      </c>
      <c r="D88" s="91">
        <v>972.4</v>
      </c>
      <c r="E88" s="91">
        <v>1145</v>
      </c>
      <c r="F88" s="91">
        <v>1145</v>
      </c>
    </row>
    <row r="89" spans="1:6" s="55" customFormat="1" ht="21" customHeight="1" x14ac:dyDescent="0.25">
      <c r="A89" s="227"/>
      <c r="B89" s="217"/>
      <c r="C89" s="85" t="s">
        <v>409</v>
      </c>
      <c r="D89" s="91">
        <v>0</v>
      </c>
      <c r="E89" s="91">
        <v>0</v>
      </c>
      <c r="F89" s="91">
        <v>0</v>
      </c>
    </row>
    <row r="90" spans="1:6" s="55" customFormat="1" ht="27" customHeight="1" x14ac:dyDescent="0.25">
      <c r="A90" s="217" t="s">
        <v>11</v>
      </c>
      <c r="B90" s="217" t="s">
        <v>67</v>
      </c>
      <c r="C90" s="84" t="s">
        <v>408</v>
      </c>
      <c r="D90" s="90">
        <f t="shared" ref="D90" si="62">SUM(D91,D93:D93)</f>
        <v>801.80000000000007</v>
      </c>
      <c r="E90" s="90">
        <f t="shared" ref="E90:F90" si="63">SUM(E91,E93:E93)</f>
        <v>696.7</v>
      </c>
      <c r="F90" s="90">
        <f t="shared" si="63"/>
        <v>696.7</v>
      </c>
    </row>
    <row r="91" spans="1:6" s="55" customFormat="1" ht="41.25" customHeight="1" x14ac:dyDescent="0.25">
      <c r="A91" s="217"/>
      <c r="B91" s="217"/>
      <c r="C91" s="85" t="s">
        <v>158</v>
      </c>
      <c r="D91" s="91">
        <f t="shared" ref="D91" si="64">SUM(D95,D115)</f>
        <v>801.80000000000007</v>
      </c>
      <c r="E91" s="91">
        <f t="shared" ref="E91:F93" si="65">SUM(E95,E115)</f>
        <v>696.7</v>
      </c>
      <c r="F91" s="91">
        <f t="shared" si="65"/>
        <v>696.7</v>
      </c>
    </row>
    <row r="92" spans="1:6" s="55" customFormat="1" ht="18.75" customHeight="1" x14ac:dyDescent="0.25">
      <c r="A92" s="217"/>
      <c r="B92" s="217"/>
      <c r="C92" s="85" t="s">
        <v>159</v>
      </c>
      <c r="D92" s="91">
        <f t="shared" ref="D92" si="66">SUM(D96,D116)</f>
        <v>801.80000000000007</v>
      </c>
      <c r="E92" s="91">
        <f t="shared" si="65"/>
        <v>696.7</v>
      </c>
      <c r="F92" s="91">
        <f t="shared" si="65"/>
        <v>696.7</v>
      </c>
    </row>
    <row r="93" spans="1:6" s="55" customFormat="1" ht="21" customHeight="1" x14ac:dyDescent="0.25">
      <c r="A93" s="217"/>
      <c r="B93" s="217"/>
      <c r="C93" s="85" t="s">
        <v>409</v>
      </c>
      <c r="D93" s="91">
        <f t="shared" ref="D93" si="67">SUM(D97,D117)</f>
        <v>0</v>
      </c>
      <c r="E93" s="91">
        <f t="shared" si="65"/>
        <v>0</v>
      </c>
      <c r="F93" s="91">
        <f t="shared" si="65"/>
        <v>0</v>
      </c>
    </row>
    <row r="94" spans="1:6" s="55" customFormat="1" ht="27" customHeight="1" x14ac:dyDescent="0.25">
      <c r="A94" s="225" t="s">
        <v>24</v>
      </c>
      <c r="B94" s="225" t="s">
        <v>180</v>
      </c>
      <c r="C94" s="84" t="s">
        <v>408</v>
      </c>
      <c r="D94" s="90">
        <f t="shared" ref="D94" si="68">SUM(D95,D97:D97)</f>
        <v>733.1</v>
      </c>
      <c r="E94" s="90">
        <f t="shared" ref="E94:F94" si="69">SUM(E95,E97:E97)</f>
        <v>646.70000000000005</v>
      </c>
      <c r="F94" s="90">
        <f t="shared" si="69"/>
        <v>646.70000000000005</v>
      </c>
    </row>
    <row r="95" spans="1:6" s="55" customFormat="1" ht="41.25" customHeight="1" x14ac:dyDescent="0.25">
      <c r="A95" s="225"/>
      <c r="B95" s="225"/>
      <c r="C95" s="85" t="s">
        <v>158</v>
      </c>
      <c r="D95" s="91">
        <f t="shared" ref="D95" si="70">SUM(D99,D103,D107,D111)</f>
        <v>733.1</v>
      </c>
      <c r="E95" s="91">
        <f t="shared" ref="E95:F97" si="71">SUM(E99,E103,E107,E111)</f>
        <v>646.70000000000005</v>
      </c>
      <c r="F95" s="91">
        <f t="shared" si="71"/>
        <v>646.70000000000005</v>
      </c>
    </row>
    <row r="96" spans="1:6" s="55" customFormat="1" ht="18.75" customHeight="1" x14ac:dyDescent="0.25">
      <c r="A96" s="224"/>
      <c r="B96" s="224"/>
      <c r="C96" s="85" t="s">
        <v>159</v>
      </c>
      <c r="D96" s="91">
        <f t="shared" ref="D96" si="72">SUM(D100,D104,D108,D112)</f>
        <v>733.1</v>
      </c>
      <c r="E96" s="91">
        <f t="shared" si="71"/>
        <v>646.70000000000005</v>
      </c>
      <c r="F96" s="91">
        <f t="shared" si="71"/>
        <v>646.70000000000005</v>
      </c>
    </row>
    <row r="97" spans="1:6" s="55" customFormat="1" ht="21" customHeight="1" x14ac:dyDescent="0.25">
      <c r="A97" s="224"/>
      <c r="B97" s="224"/>
      <c r="C97" s="85" t="s">
        <v>409</v>
      </c>
      <c r="D97" s="91">
        <f t="shared" ref="D97" si="73">SUM(D101,D105,D109,D113)</f>
        <v>0</v>
      </c>
      <c r="E97" s="91">
        <f t="shared" si="71"/>
        <v>0</v>
      </c>
      <c r="F97" s="91">
        <f t="shared" si="71"/>
        <v>0</v>
      </c>
    </row>
    <row r="98" spans="1:6" s="55" customFormat="1" ht="27" customHeight="1" x14ac:dyDescent="0.25">
      <c r="A98" s="223" t="s">
        <v>25</v>
      </c>
      <c r="B98" s="223" t="s">
        <v>181</v>
      </c>
      <c r="C98" s="84" t="s">
        <v>408</v>
      </c>
      <c r="D98" s="90">
        <f t="shared" ref="D98" si="74">SUM(D99,D101:D101)</f>
        <v>733.1</v>
      </c>
      <c r="E98" s="90">
        <f t="shared" ref="E98:F98" si="75">SUM(E99,E101:E101)</f>
        <v>646.70000000000005</v>
      </c>
      <c r="F98" s="90">
        <f t="shared" si="75"/>
        <v>646.70000000000005</v>
      </c>
    </row>
    <row r="99" spans="1:6" s="55" customFormat="1" ht="41.25" customHeight="1" x14ac:dyDescent="0.25">
      <c r="A99" s="223"/>
      <c r="B99" s="223"/>
      <c r="C99" s="85" t="s">
        <v>158</v>
      </c>
      <c r="D99" s="90">
        <v>733.1</v>
      </c>
      <c r="E99" s="90">
        <v>646.70000000000005</v>
      </c>
      <c r="F99" s="90">
        <v>646.70000000000005</v>
      </c>
    </row>
    <row r="100" spans="1:6" s="55" customFormat="1" ht="18.75" customHeight="1" x14ac:dyDescent="0.25">
      <c r="A100" s="224"/>
      <c r="B100" s="224"/>
      <c r="C100" s="85" t="s">
        <v>159</v>
      </c>
      <c r="D100" s="93">
        <v>733.1</v>
      </c>
      <c r="E100" s="93">
        <v>646.70000000000005</v>
      </c>
      <c r="F100" s="93">
        <v>646.70000000000005</v>
      </c>
    </row>
    <row r="101" spans="1:6" s="55" customFormat="1" ht="21" customHeight="1" x14ac:dyDescent="0.25">
      <c r="A101" s="224"/>
      <c r="B101" s="224"/>
      <c r="C101" s="85" t="s">
        <v>409</v>
      </c>
      <c r="D101" s="91">
        <v>0</v>
      </c>
      <c r="E101" s="91">
        <v>0</v>
      </c>
      <c r="F101" s="91">
        <v>0</v>
      </c>
    </row>
    <row r="102" spans="1:6" s="55" customFormat="1" ht="27" customHeight="1" x14ac:dyDescent="0.25">
      <c r="A102" s="223" t="s">
        <v>26</v>
      </c>
      <c r="B102" s="223" t="s">
        <v>182</v>
      </c>
      <c r="C102" s="84" t="s">
        <v>408</v>
      </c>
      <c r="D102" s="90">
        <f t="shared" ref="D102" si="76">SUM(D103,D105:D105)</f>
        <v>0</v>
      </c>
      <c r="E102" s="90">
        <f t="shared" ref="E102:F102" si="77">SUM(E103,E105:E105)</f>
        <v>0</v>
      </c>
      <c r="F102" s="90">
        <f t="shared" si="77"/>
        <v>0</v>
      </c>
    </row>
    <row r="103" spans="1:6" s="55" customFormat="1" ht="41.25" customHeight="1" x14ac:dyDescent="0.25">
      <c r="A103" s="223"/>
      <c r="B103" s="223"/>
      <c r="C103" s="85" t="s">
        <v>158</v>
      </c>
      <c r="D103" s="91">
        <v>0</v>
      </c>
      <c r="E103" s="91">
        <v>0</v>
      </c>
      <c r="F103" s="91">
        <v>0</v>
      </c>
    </row>
    <row r="104" spans="1:6" s="55" customFormat="1" ht="18.75" customHeight="1" x14ac:dyDescent="0.25">
      <c r="A104" s="224"/>
      <c r="B104" s="224"/>
      <c r="C104" s="85" t="s">
        <v>159</v>
      </c>
      <c r="D104" s="93">
        <v>0</v>
      </c>
      <c r="E104" s="93">
        <v>0</v>
      </c>
      <c r="F104" s="93">
        <v>0</v>
      </c>
    </row>
    <row r="105" spans="1:6" s="55" customFormat="1" ht="21" customHeight="1" x14ac:dyDescent="0.25">
      <c r="A105" s="224"/>
      <c r="B105" s="224"/>
      <c r="C105" s="85" t="s">
        <v>409</v>
      </c>
      <c r="D105" s="91">
        <v>0</v>
      </c>
      <c r="E105" s="91">
        <v>0</v>
      </c>
      <c r="F105" s="91">
        <v>0</v>
      </c>
    </row>
    <row r="106" spans="1:6" s="55" customFormat="1" ht="27" customHeight="1" x14ac:dyDescent="0.25">
      <c r="A106" s="223" t="s">
        <v>27</v>
      </c>
      <c r="B106" s="223" t="s">
        <v>183</v>
      </c>
      <c r="C106" s="84" t="s">
        <v>408</v>
      </c>
      <c r="D106" s="90">
        <f t="shared" ref="D106" si="78">SUM(D107,D109:D109)</f>
        <v>0</v>
      </c>
      <c r="E106" s="90">
        <f t="shared" ref="E106:F106" si="79">SUM(E107,E109:E109)</f>
        <v>0</v>
      </c>
      <c r="F106" s="90">
        <f t="shared" si="79"/>
        <v>0</v>
      </c>
    </row>
    <row r="107" spans="1:6" s="55" customFormat="1" ht="41.25" customHeight="1" x14ac:dyDescent="0.25">
      <c r="A107" s="223"/>
      <c r="B107" s="223"/>
      <c r="C107" s="85" t="s">
        <v>158</v>
      </c>
      <c r="D107" s="91">
        <v>0</v>
      </c>
      <c r="E107" s="91">
        <v>0</v>
      </c>
      <c r="F107" s="91">
        <v>0</v>
      </c>
    </row>
    <row r="108" spans="1:6" s="55" customFormat="1" ht="18.75" customHeight="1" x14ac:dyDescent="0.25">
      <c r="A108" s="224"/>
      <c r="B108" s="224"/>
      <c r="C108" s="85" t="s">
        <v>159</v>
      </c>
      <c r="D108" s="93">
        <v>0</v>
      </c>
      <c r="E108" s="93">
        <v>0</v>
      </c>
      <c r="F108" s="93">
        <v>0</v>
      </c>
    </row>
    <row r="109" spans="1:6" s="55" customFormat="1" ht="21" customHeight="1" x14ac:dyDescent="0.25">
      <c r="A109" s="224"/>
      <c r="B109" s="224"/>
      <c r="C109" s="85" t="s">
        <v>409</v>
      </c>
      <c r="D109" s="91">
        <v>0</v>
      </c>
      <c r="E109" s="91">
        <v>0</v>
      </c>
      <c r="F109" s="91">
        <v>0</v>
      </c>
    </row>
    <row r="110" spans="1:6" s="55" customFormat="1" ht="27" customHeight="1" x14ac:dyDescent="0.25">
      <c r="A110" s="223" t="s">
        <v>28</v>
      </c>
      <c r="B110" s="223" t="s">
        <v>184</v>
      </c>
      <c r="C110" s="84" t="s">
        <v>408</v>
      </c>
      <c r="D110" s="90">
        <f t="shared" ref="D110" si="80">SUM(D111,D113:D113)</f>
        <v>0</v>
      </c>
      <c r="E110" s="90">
        <f t="shared" ref="E110:F110" si="81">SUM(E111,E113:E113)</f>
        <v>0</v>
      </c>
      <c r="F110" s="90">
        <f t="shared" si="81"/>
        <v>0</v>
      </c>
    </row>
    <row r="111" spans="1:6" s="55" customFormat="1" ht="41.25" customHeight="1" x14ac:dyDescent="0.25">
      <c r="A111" s="223"/>
      <c r="B111" s="223"/>
      <c r="C111" s="85" t="s">
        <v>158</v>
      </c>
      <c r="D111" s="91">
        <v>0</v>
      </c>
      <c r="E111" s="91">
        <v>0</v>
      </c>
      <c r="F111" s="91">
        <v>0</v>
      </c>
    </row>
    <row r="112" spans="1:6" s="55" customFormat="1" ht="18.75" customHeight="1" x14ac:dyDescent="0.25">
      <c r="A112" s="224"/>
      <c r="B112" s="224"/>
      <c r="C112" s="85" t="s">
        <v>159</v>
      </c>
      <c r="D112" s="93">
        <v>0</v>
      </c>
      <c r="E112" s="93">
        <v>0</v>
      </c>
      <c r="F112" s="93">
        <v>0</v>
      </c>
    </row>
    <row r="113" spans="1:6" s="55" customFormat="1" ht="21" customHeight="1" x14ac:dyDescent="0.25">
      <c r="A113" s="224"/>
      <c r="B113" s="224"/>
      <c r="C113" s="85" t="s">
        <v>409</v>
      </c>
      <c r="D113" s="91">
        <v>0</v>
      </c>
      <c r="E113" s="91">
        <v>0</v>
      </c>
      <c r="F113" s="91">
        <v>0</v>
      </c>
    </row>
    <row r="114" spans="1:6" s="55" customFormat="1" ht="27" customHeight="1" x14ac:dyDescent="0.25">
      <c r="A114" s="225" t="s">
        <v>30</v>
      </c>
      <c r="B114" s="225" t="s">
        <v>185</v>
      </c>
      <c r="C114" s="84" t="s">
        <v>408</v>
      </c>
      <c r="D114" s="90">
        <f t="shared" ref="D114" si="82">SUM(D115,D117:D117)</f>
        <v>68.7</v>
      </c>
      <c r="E114" s="90">
        <f t="shared" ref="E114:F114" si="83">SUM(E115,E117:E117)</f>
        <v>50</v>
      </c>
      <c r="F114" s="90">
        <f t="shared" si="83"/>
        <v>50</v>
      </c>
    </row>
    <row r="115" spans="1:6" s="55" customFormat="1" ht="41.25" customHeight="1" x14ac:dyDescent="0.25">
      <c r="A115" s="225"/>
      <c r="B115" s="225"/>
      <c r="C115" s="85" t="s">
        <v>158</v>
      </c>
      <c r="D115" s="93">
        <f t="shared" ref="D115" si="84">SUM(D119,D123,D127)</f>
        <v>68.7</v>
      </c>
      <c r="E115" s="93">
        <f t="shared" ref="E115:E117" si="85">SUM(E119,E123,E127)</f>
        <v>50</v>
      </c>
      <c r="F115" s="93">
        <f t="shared" ref="F115" si="86">SUM(F119,F123,F127)</f>
        <v>50</v>
      </c>
    </row>
    <row r="116" spans="1:6" s="55" customFormat="1" ht="18.75" customHeight="1" x14ac:dyDescent="0.25">
      <c r="A116" s="224"/>
      <c r="B116" s="224"/>
      <c r="C116" s="85" t="s">
        <v>159</v>
      </c>
      <c r="D116" s="93">
        <f t="shared" ref="D116" si="87">SUM(D120,D124,D128)</f>
        <v>68.7</v>
      </c>
      <c r="E116" s="93">
        <f t="shared" si="85"/>
        <v>50</v>
      </c>
      <c r="F116" s="93">
        <f t="shared" ref="F116" si="88">SUM(F120,F124,F128)</f>
        <v>50</v>
      </c>
    </row>
    <row r="117" spans="1:6" s="55" customFormat="1" ht="21" customHeight="1" x14ac:dyDescent="0.25">
      <c r="A117" s="224"/>
      <c r="B117" s="224"/>
      <c r="C117" s="85" t="s">
        <v>409</v>
      </c>
      <c r="D117" s="93">
        <f t="shared" ref="D117" si="89">SUM(D121,D125,D129)</f>
        <v>0</v>
      </c>
      <c r="E117" s="93">
        <f t="shared" si="85"/>
        <v>0</v>
      </c>
      <c r="F117" s="93">
        <f t="shared" ref="F117" si="90">SUM(F121,F125,F129)</f>
        <v>0</v>
      </c>
    </row>
    <row r="118" spans="1:6" s="55" customFormat="1" ht="27" customHeight="1" x14ac:dyDescent="0.25">
      <c r="A118" s="223" t="s">
        <v>31</v>
      </c>
      <c r="B118" s="223" t="s">
        <v>186</v>
      </c>
      <c r="C118" s="84" t="s">
        <v>408</v>
      </c>
      <c r="D118" s="90">
        <f t="shared" ref="D118" si="91">SUM(D119,D121:D121)</f>
        <v>68.7</v>
      </c>
      <c r="E118" s="90">
        <f t="shared" ref="E118:F118" si="92">SUM(E119,E121:E121)</f>
        <v>50</v>
      </c>
      <c r="F118" s="90">
        <f t="shared" si="92"/>
        <v>50</v>
      </c>
    </row>
    <row r="119" spans="1:6" s="55" customFormat="1" ht="41.25" customHeight="1" x14ac:dyDescent="0.25">
      <c r="A119" s="223"/>
      <c r="B119" s="223"/>
      <c r="C119" s="85" t="s">
        <v>158</v>
      </c>
      <c r="D119" s="91">
        <v>68.7</v>
      </c>
      <c r="E119" s="91">
        <v>50</v>
      </c>
      <c r="F119" s="91">
        <v>50</v>
      </c>
    </row>
    <row r="120" spans="1:6" s="55" customFormat="1" ht="18.75" customHeight="1" x14ac:dyDescent="0.25">
      <c r="A120" s="224"/>
      <c r="B120" s="224"/>
      <c r="C120" s="85" t="s">
        <v>159</v>
      </c>
      <c r="D120" s="93">
        <v>68.7</v>
      </c>
      <c r="E120" s="93">
        <v>50</v>
      </c>
      <c r="F120" s="93">
        <v>50</v>
      </c>
    </row>
    <row r="121" spans="1:6" ht="21" customHeight="1" x14ac:dyDescent="0.25">
      <c r="A121" s="224"/>
      <c r="B121" s="224"/>
      <c r="C121" s="85" t="s">
        <v>409</v>
      </c>
      <c r="D121" s="91">
        <v>0</v>
      </c>
      <c r="E121" s="91">
        <v>0</v>
      </c>
      <c r="F121" s="91">
        <v>0</v>
      </c>
    </row>
    <row r="122" spans="1:6" ht="27" customHeight="1" x14ac:dyDescent="0.25">
      <c r="A122" s="223" t="s">
        <v>32</v>
      </c>
      <c r="B122" s="223" t="s">
        <v>187</v>
      </c>
      <c r="C122" s="84" t="s">
        <v>408</v>
      </c>
      <c r="D122" s="90">
        <f t="shared" ref="D122" si="93">SUM(D123,D125:D125)</f>
        <v>0</v>
      </c>
      <c r="E122" s="90">
        <f t="shared" ref="E122:F122" si="94">SUM(E123,E125:E125)</f>
        <v>0</v>
      </c>
      <c r="F122" s="90">
        <f t="shared" si="94"/>
        <v>0</v>
      </c>
    </row>
    <row r="123" spans="1:6" ht="27" customHeight="1" x14ac:dyDescent="0.25">
      <c r="A123" s="223"/>
      <c r="B123" s="223"/>
      <c r="C123" s="85" t="s">
        <v>158</v>
      </c>
      <c r="D123" s="91">
        <v>0</v>
      </c>
      <c r="E123" s="91">
        <v>0</v>
      </c>
      <c r="F123" s="91">
        <v>0</v>
      </c>
    </row>
    <row r="124" spans="1:6" ht="18.75" customHeight="1" x14ac:dyDescent="0.25">
      <c r="A124" s="224"/>
      <c r="B124" s="224"/>
      <c r="C124" s="85" t="s">
        <v>159</v>
      </c>
      <c r="D124" s="93">
        <v>0</v>
      </c>
      <c r="E124" s="93">
        <v>0</v>
      </c>
      <c r="F124" s="93">
        <v>0</v>
      </c>
    </row>
    <row r="125" spans="1:6" ht="21" customHeight="1" x14ac:dyDescent="0.25">
      <c r="A125" s="224"/>
      <c r="B125" s="224"/>
      <c r="C125" s="85" t="s">
        <v>409</v>
      </c>
      <c r="D125" s="91">
        <v>0</v>
      </c>
      <c r="E125" s="91">
        <v>0</v>
      </c>
      <c r="F125" s="91">
        <v>0</v>
      </c>
    </row>
    <row r="126" spans="1:6" ht="27" customHeight="1" x14ac:dyDescent="0.25">
      <c r="A126" s="223" t="s">
        <v>33</v>
      </c>
      <c r="B126" s="223" t="s">
        <v>188</v>
      </c>
      <c r="C126" s="84" t="s">
        <v>408</v>
      </c>
      <c r="D126" s="90">
        <f t="shared" ref="D126" si="95">SUM(D127,D129:D129)</f>
        <v>0</v>
      </c>
      <c r="E126" s="90">
        <f t="shared" ref="E126:F126" si="96">SUM(E127,E129:E129)</f>
        <v>0</v>
      </c>
      <c r="F126" s="90">
        <f t="shared" si="96"/>
        <v>0</v>
      </c>
    </row>
    <row r="127" spans="1:6" ht="41.25" customHeight="1" x14ac:dyDescent="0.25">
      <c r="A127" s="223"/>
      <c r="B127" s="223"/>
      <c r="C127" s="85" t="s">
        <v>158</v>
      </c>
      <c r="D127" s="91">
        <v>0</v>
      </c>
      <c r="E127" s="91">
        <v>0</v>
      </c>
      <c r="F127" s="91">
        <v>0</v>
      </c>
    </row>
    <row r="128" spans="1:6" ht="18.75" customHeight="1" x14ac:dyDescent="0.25">
      <c r="A128" s="224"/>
      <c r="B128" s="224"/>
      <c r="C128" s="85" t="s">
        <v>159</v>
      </c>
      <c r="D128" s="93">
        <v>0</v>
      </c>
      <c r="E128" s="93">
        <v>0</v>
      </c>
      <c r="F128" s="93">
        <v>0</v>
      </c>
    </row>
    <row r="129" spans="1:6" ht="21" customHeight="1" x14ac:dyDescent="0.25">
      <c r="A129" s="224"/>
      <c r="B129" s="224"/>
      <c r="C129" s="85" t="s">
        <v>409</v>
      </c>
      <c r="D129" s="91">
        <v>0</v>
      </c>
      <c r="E129" s="91">
        <v>0</v>
      </c>
      <c r="F129" s="91">
        <v>0</v>
      </c>
    </row>
    <row r="130" spans="1:6" ht="27" customHeight="1" x14ac:dyDescent="0.25">
      <c r="A130" s="217" t="s">
        <v>12</v>
      </c>
      <c r="B130" s="217" t="s">
        <v>189</v>
      </c>
      <c r="C130" s="84" t="s">
        <v>408</v>
      </c>
      <c r="D130" s="90">
        <f t="shared" ref="D130" si="97">SUM(D131,D133:D133)</f>
        <v>1882212.2</v>
      </c>
      <c r="E130" s="90">
        <f t="shared" ref="E130:F130" si="98">SUM(E131,E133:E133)</f>
        <v>2027200.6000000006</v>
      </c>
      <c r="F130" s="90">
        <f t="shared" si="98"/>
        <v>2026332.1000000003</v>
      </c>
    </row>
    <row r="131" spans="1:6" ht="41.25" customHeight="1" x14ac:dyDescent="0.25">
      <c r="A131" s="217"/>
      <c r="B131" s="217"/>
      <c r="C131" s="85" t="s">
        <v>158</v>
      </c>
      <c r="D131" s="91">
        <f t="shared" ref="D131" si="99">SUM(D135,D147,D151,D155,D159,D179,D183,D195,D199,D203,D207)</f>
        <v>1748828.2</v>
      </c>
      <c r="E131" s="91">
        <f t="shared" ref="E131:F133" si="100">SUM(E135,E147,E151,E155,E159,E179,E183,E195,E199,E203,E207)</f>
        <v>1915304.3000000005</v>
      </c>
      <c r="F131" s="91">
        <f t="shared" si="100"/>
        <v>1914435.8000000003</v>
      </c>
    </row>
    <row r="132" spans="1:6" ht="18.75" customHeight="1" x14ac:dyDescent="0.25">
      <c r="A132" s="217"/>
      <c r="B132" s="217"/>
      <c r="C132" s="85" t="s">
        <v>159</v>
      </c>
      <c r="D132" s="91">
        <f t="shared" ref="D132" si="101">SUM(D136,D148,D152,D156,D160,D180,D184,D196,D200,D204,D208)</f>
        <v>269666.5</v>
      </c>
      <c r="E132" s="91">
        <f t="shared" si="100"/>
        <v>361029.80999999994</v>
      </c>
      <c r="F132" s="91">
        <f t="shared" si="100"/>
        <v>360417.1</v>
      </c>
    </row>
    <row r="133" spans="1:6" ht="21" customHeight="1" x14ac:dyDescent="0.25">
      <c r="A133" s="217"/>
      <c r="B133" s="217"/>
      <c r="C133" s="85" t="s">
        <v>409</v>
      </c>
      <c r="D133" s="91">
        <f t="shared" ref="D133" si="102">SUM(D137,D149,D153,D157,D161,D181,D185,D197,D201,D205,D209)</f>
        <v>133384</v>
      </c>
      <c r="E133" s="91">
        <f t="shared" si="100"/>
        <v>111896.3</v>
      </c>
      <c r="F133" s="91">
        <f t="shared" si="100"/>
        <v>111896.3</v>
      </c>
    </row>
    <row r="134" spans="1:6" ht="27" customHeight="1" x14ac:dyDescent="0.25">
      <c r="A134" s="217" t="s">
        <v>34</v>
      </c>
      <c r="B134" s="217" t="s">
        <v>35</v>
      </c>
      <c r="C134" s="84" t="s">
        <v>408</v>
      </c>
      <c r="D134" s="90">
        <f t="shared" ref="D134" si="103">SUM(D135,D137:D137)</f>
        <v>134250.79999999999</v>
      </c>
      <c r="E134" s="90">
        <f t="shared" ref="E134:F134" si="104">SUM(E135,E137:E137)</f>
        <v>142370</v>
      </c>
      <c r="F134" s="90">
        <f t="shared" si="104"/>
        <v>142291</v>
      </c>
    </row>
    <row r="135" spans="1:6" ht="41.25" customHeight="1" x14ac:dyDescent="0.25">
      <c r="A135" s="217"/>
      <c r="B135" s="217"/>
      <c r="C135" s="85" t="s">
        <v>158</v>
      </c>
      <c r="D135" s="91">
        <f t="shared" ref="D135" si="105">SUM(D139,D143)</f>
        <v>52021</v>
      </c>
      <c r="E135" s="91">
        <f t="shared" ref="E135:F137" si="106">SUM(E139,E143)</f>
        <v>76517.399999999994</v>
      </c>
      <c r="F135" s="91">
        <f t="shared" si="106"/>
        <v>76438.399999999994</v>
      </c>
    </row>
    <row r="136" spans="1:6" ht="18.75" customHeight="1" x14ac:dyDescent="0.25">
      <c r="A136" s="217"/>
      <c r="B136" s="217"/>
      <c r="C136" s="85" t="s">
        <v>159</v>
      </c>
      <c r="D136" s="91">
        <f t="shared" ref="D136" si="107">SUM(D140,D144)</f>
        <v>51413.899999999994</v>
      </c>
      <c r="E136" s="91">
        <f t="shared" si="106"/>
        <v>75936.899999999994</v>
      </c>
      <c r="F136" s="91">
        <f t="shared" si="106"/>
        <v>75897.399999999994</v>
      </c>
    </row>
    <row r="137" spans="1:6" ht="21" customHeight="1" x14ac:dyDescent="0.25">
      <c r="A137" s="217"/>
      <c r="B137" s="217"/>
      <c r="C137" s="85" t="s">
        <v>409</v>
      </c>
      <c r="D137" s="91">
        <f t="shared" ref="D137" si="108">SUM(D141,D145)</f>
        <v>82229.8</v>
      </c>
      <c r="E137" s="91">
        <f t="shared" si="106"/>
        <v>65852.600000000006</v>
      </c>
      <c r="F137" s="91">
        <f t="shared" si="106"/>
        <v>65852.600000000006</v>
      </c>
    </row>
    <row r="138" spans="1:6" ht="27" customHeight="1" x14ac:dyDescent="0.25">
      <c r="A138" s="219" t="s">
        <v>46</v>
      </c>
      <c r="B138" s="221" t="s">
        <v>47</v>
      </c>
      <c r="C138" s="84" t="s">
        <v>408</v>
      </c>
      <c r="D138" s="90">
        <f t="shared" ref="D138" si="109">SUM(D139,D141:D141)</f>
        <v>128699.6</v>
      </c>
      <c r="E138" s="90">
        <f t="shared" ref="E138:F138" si="110">SUM(E139,E141:E141)</f>
        <v>137066</v>
      </c>
      <c r="F138" s="90">
        <f t="shared" si="110"/>
        <v>136987</v>
      </c>
    </row>
    <row r="139" spans="1:6" ht="41.25" customHeight="1" x14ac:dyDescent="0.25">
      <c r="A139" s="219"/>
      <c r="B139" s="221"/>
      <c r="C139" s="85" t="s">
        <v>158</v>
      </c>
      <c r="D139" s="91">
        <v>46469.8</v>
      </c>
      <c r="E139" s="91">
        <v>71213.399999999994</v>
      </c>
      <c r="F139" s="91">
        <f>71213.4-78.9-0.1</f>
        <v>71134.399999999994</v>
      </c>
    </row>
    <row r="140" spans="1:6" ht="18.75" customHeight="1" x14ac:dyDescent="0.25">
      <c r="A140" s="220"/>
      <c r="B140" s="222"/>
      <c r="C140" s="85" t="s">
        <v>159</v>
      </c>
      <c r="D140" s="91">
        <v>45862.7</v>
      </c>
      <c r="E140" s="91">
        <v>70632.899999999994</v>
      </c>
      <c r="F140" s="91">
        <f>70632.9-39.5</f>
        <v>70593.399999999994</v>
      </c>
    </row>
    <row r="141" spans="1:6" ht="21" customHeight="1" x14ac:dyDescent="0.25">
      <c r="A141" s="220"/>
      <c r="B141" s="222"/>
      <c r="C141" s="85" t="s">
        <v>409</v>
      </c>
      <c r="D141" s="91">
        <v>82229.8</v>
      </c>
      <c r="E141" s="91">
        <v>65852.600000000006</v>
      </c>
      <c r="F141" s="91">
        <v>65852.600000000006</v>
      </c>
    </row>
    <row r="142" spans="1:6" ht="27" customHeight="1" x14ac:dyDescent="0.25">
      <c r="A142" s="219" t="s">
        <v>48</v>
      </c>
      <c r="B142" s="221" t="s">
        <v>190</v>
      </c>
      <c r="C142" s="84" t="s">
        <v>408</v>
      </c>
      <c r="D142" s="90">
        <f t="shared" ref="D142" si="111">SUM(D143,D145:D145)</f>
        <v>5551.2</v>
      </c>
      <c r="E142" s="90">
        <f t="shared" ref="E142:F142" si="112">SUM(E143,E145:E145)</f>
        <v>5304</v>
      </c>
      <c r="F142" s="90">
        <f t="shared" si="112"/>
        <v>5304</v>
      </c>
    </row>
    <row r="143" spans="1:6" ht="41.25" customHeight="1" x14ac:dyDescent="0.25">
      <c r="A143" s="219"/>
      <c r="B143" s="221"/>
      <c r="C143" s="85" t="s">
        <v>158</v>
      </c>
      <c r="D143" s="91">
        <v>5551.2</v>
      </c>
      <c r="E143" s="91">
        <v>5304</v>
      </c>
      <c r="F143" s="91">
        <v>5304</v>
      </c>
    </row>
    <row r="144" spans="1:6" ht="18.75" customHeight="1" x14ac:dyDescent="0.25">
      <c r="A144" s="220"/>
      <c r="B144" s="222"/>
      <c r="C144" s="85" t="s">
        <v>159</v>
      </c>
      <c r="D144" s="91">
        <v>5551.2</v>
      </c>
      <c r="E144" s="91">
        <v>5304</v>
      </c>
      <c r="F144" s="91">
        <v>5304</v>
      </c>
    </row>
    <row r="145" spans="1:6" ht="21" customHeight="1" x14ac:dyDescent="0.25">
      <c r="A145" s="220"/>
      <c r="B145" s="222"/>
      <c r="C145" s="85" t="s">
        <v>409</v>
      </c>
      <c r="D145" s="91">
        <v>0</v>
      </c>
      <c r="E145" s="91">
        <v>0</v>
      </c>
      <c r="F145" s="91">
        <v>0</v>
      </c>
    </row>
    <row r="146" spans="1:6" ht="27" customHeight="1" x14ac:dyDescent="0.25">
      <c r="A146" s="217" t="s">
        <v>43</v>
      </c>
      <c r="B146" s="217" t="s">
        <v>414</v>
      </c>
      <c r="C146" s="84" t="s">
        <v>408</v>
      </c>
      <c r="D146" s="90">
        <f t="shared" ref="D146" si="113">SUM(D147,D149:D149)</f>
        <v>9297.6</v>
      </c>
      <c r="E146" s="90">
        <f t="shared" ref="E146:F146" si="114">SUM(E147,E149:E149)</f>
        <v>7182.6</v>
      </c>
      <c r="F146" s="90">
        <f t="shared" si="114"/>
        <v>7182.6</v>
      </c>
    </row>
    <row r="147" spans="1:6" ht="41.25" customHeight="1" x14ac:dyDescent="0.25">
      <c r="A147" s="217"/>
      <c r="B147" s="217"/>
      <c r="C147" s="85" t="s">
        <v>158</v>
      </c>
      <c r="D147" s="91">
        <v>9297.6</v>
      </c>
      <c r="E147" s="91">
        <v>7182.6</v>
      </c>
      <c r="F147" s="91">
        <v>7182.6</v>
      </c>
    </row>
    <row r="148" spans="1:6" ht="18.75" customHeight="1" x14ac:dyDescent="0.25">
      <c r="A148" s="217"/>
      <c r="B148" s="217"/>
      <c r="C148" s="85" t="s">
        <v>159</v>
      </c>
      <c r="D148" s="91">
        <v>0</v>
      </c>
      <c r="E148" s="91">
        <v>0</v>
      </c>
      <c r="F148" s="91">
        <v>0</v>
      </c>
    </row>
    <row r="149" spans="1:6" ht="21" customHeight="1" x14ac:dyDescent="0.25">
      <c r="A149" s="217"/>
      <c r="B149" s="217"/>
      <c r="C149" s="85" t="s">
        <v>409</v>
      </c>
      <c r="D149" s="91">
        <v>0</v>
      </c>
      <c r="E149" s="91">
        <v>0</v>
      </c>
      <c r="F149" s="91">
        <v>0</v>
      </c>
    </row>
    <row r="150" spans="1:6" ht="27" customHeight="1" x14ac:dyDescent="0.25">
      <c r="A150" s="217" t="s">
        <v>44</v>
      </c>
      <c r="B150" s="217" t="s">
        <v>191</v>
      </c>
      <c r="C150" s="84" t="s">
        <v>408</v>
      </c>
      <c r="D150" s="90">
        <f t="shared" ref="D150" si="115">SUM(D151,D153:D153)</f>
        <v>1315529.5</v>
      </c>
      <c r="E150" s="90">
        <f t="shared" ref="E150:F150" si="116">SUM(E151,E153:E153)</f>
        <v>1387908.1</v>
      </c>
      <c r="F150" s="90">
        <f t="shared" si="116"/>
        <v>1387908.1</v>
      </c>
    </row>
    <row r="151" spans="1:6" ht="41.25" customHeight="1" x14ac:dyDescent="0.25">
      <c r="A151" s="217"/>
      <c r="B151" s="217"/>
      <c r="C151" s="85" t="s">
        <v>158</v>
      </c>
      <c r="D151" s="91">
        <v>1315529.5</v>
      </c>
      <c r="E151" s="91">
        <v>1387908.1</v>
      </c>
      <c r="F151" s="91">
        <v>1387908.1</v>
      </c>
    </row>
    <row r="152" spans="1:6" ht="18.75" customHeight="1" x14ac:dyDescent="0.25">
      <c r="A152" s="218"/>
      <c r="B152" s="218"/>
      <c r="C152" s="85" t="s">
        <v>159</v>
      </c>
      <c r="D152" s="91">
        <v>0</v>
      </c>
      <c r="E152" s="91">
        <v>0</v>
      </c>
      <c r="F152" s="91">
        <v>0</v>
      </c>
    </row>
    <row r="153" spans="1:6" ht="21" customHeight="1" x14ac:dyDescent="0.25">
      <c r="A153" s="218"/>
      <c r="B153" s="218"/>
      <c r="C153" s="85" t="s">
        <v>409</v>
      </c>
      <c r="D153" s="91">
        <v>0</v>
      </c>
      <c r="E153" s="91">
        <v>0</v>
      </c>
      <c r="F153" s="91">
        <v>0</v>
      </c>
    </row>
    <row r="154" spans="1:6" ht="27" customHeight="1" x14ac:dyDescent="0.25">
      <c r="A154" s="217" t="s">
        <v>36</v>
      </c>
      <c r="B154" s="217" t="s">
        <v>192</v>
      </c>
      <c r="C154" s="84" t="s">
        <v>408</v>
      </c>
      <c r="D154" s="90">
        <f t="shared" ref="D154" si="117">SUM(D155,D157:D157)</f>
        <v>0</v>
      </c>
      <c r="E154" s="90">
        <f t="shared" ref="E154:F154" si="118">SUM(E155,E157:E157)</f>
        <v>0</v>
      </c>
      <c r="F154" s="90">
        <f t="shared" si="118"/>
        <v>0</v>
      </c>
    </row>
    <row r="155" spans="1:6" ht="41.25" customHeight="1" x14ac:dyDescent="0.25">
      <c r="A155" s="217"/>
      <c r="B155" s="217"/>
      <c r="C155" s="85" t="s">
        <v>158</v>
      </c>
      <c r="D155" s="90">
        <v>0</v>
      </c>
      <c r="E155" s="90">
        <v>0</v>
      </c>
      <c r="F155" s="90">
        <v>0</v>
      </c>
    </row>
    <row r="156" spans="1:6" ht="18.75" customHeight="1" x14ac:dyDescent="0.25">
      <c r="A156" s="218"/>
      <c r="B156" s="217"/>
      <c r="C156" s="85" t="s">
        <v>159</v>
      </c>
      <c r="D156" s="91">
        <v>0</v>
      </c>
      <c r="E156" s="91">
        <v>0</v>
      </c>
      <c r="F156" s="91">
        <v>0</v>
      </c>
    </row>
    <row r="157" spans="1:6" ht="21" customHeight="1" x14ac:dyDescent="0.25">
      <c r="A157" s="218"/>
      <c r="B157" s="217"/>
      <c r="C157" s="85" t="s">
        <v>409</v>
      </c>
      <c r="D157" s="91">
        <v>0</v>
      </c>
      <c r="E157" s="91">
        <v>0</v>
      </c>
      <c r="F157" s="91">
        <v>0</v>
      </c>
    </row>
    <row r="158" spans="1:6" ht="27" customHeight="1" x14ac:dyDescent="0.25">
      <c r="A158" s="217" t="s">
        <v>193</v>
      </c>
      <c r="B158" s="217" t="s">
        <v>194</v>
      </c>
      <c r="C158" s="84" t="s">
        <v>408</v>
      </c>
      <c r="D158" s="90">
        <f t="shared" ref="D158" si="119">SUM(D159,D161:D161)</f>
        <v>194818</v>
      </c>
      <c r="E158" s="90">
        <f t="shared" ref="E158:F158" si="120">SUM(E159,E161:E161)</f>
        <v>244928.4</v>
      </c>
      <c r="F158" s="90">
        <f t="shared" si="120"/>
        <v>244518.49999999997</v>
      </c>
    </row>
    <row r="159" spans="1:6" ht="41.25" customHeight="1" x14ac:dyDescent="0.25">
      <c r="A159" s="217"/>
      <c r="B159" s="217"/>
      <c r="C159" s="85" t="s">
        <v>158</v>
      </c>
      <c r="D159" s="91">
        <f t="shared" ref="D159" si="121">SUM(D163,D167,D171,D175)</f>
        <v>144083.29999999999</v>
      </c>
      <c r="E159" s="91">
        <f t="shared" ref="E159:F160" si="122">SUM(E163,E167,E171,E175)</f>
        <v>200548.5</v>
      </c>
      <c r="F159" s="91">
        <f t="shared" si="122"/>
        <v>200138.59999999998</v>
      </c>
    </row>
    <row r="160" spans="1:6" ht="18.75" customHeight="1" x14ac:dyDescent="0.25">
      <c r="A160" s="218"/>
      <c r="B160" s="217"/>
      <c r="C160" s="85" t="s">
        <v>159</v>
      </c>
      <c r="D160" s="91">
        <f t="shared" ref="D160" si="123">SUM(D164,D168,D172,D176)</f>
        <v>58468.3</v>
      </c>
      <c r="E160" s="91">
        <f t="shared" si="122"/>
        <v>118474.51</v>
      </c>
      <c r="F160" s="91">
        <f t="shared" si="122"/>
        <v>118273.40000000001</v>
      </c>
    </row>
    <row r="161" spans="1:6" ht="21" customHeight="1" x14ac:dyDescent="0.25">
      <c r="A161" s="218"/>
      <c r="B161" s="217"/>
      <c r="C161" s="85" t="s">
        <v>409</v>
      </c>
      <c r="D161" s="91">
        <f>SUM(D165,D169,D173,D177)</f>
        <v>50734.7</v>
      </c>
      <c r="E161" s="91">
        <f>SUM(E165,E169,E173,E177)</f>
        <v>44379.9</v>
      </c>
      <c r="F161" s="91">
        <f>SUM(F165,F169,F173,F177)</f>
        <v>44379.9</v>
      </c>
    </row>
    <row r="162" spans="1:6" ht="27" customHeight="1" x14ac:dyDescent="0.25">
      <c r="A162" s="219" t="s">
        <v>195</v>
      </c>
      <c r="B162" s="221" t="s">
        <v>49</v>
      </c>
      <c r="C162" s="84" t="s">
        <v>408</v>
      </c>
      <c r="D162" s="90">
        <f t="shared" ref="D162" si="124">SUM(D163,D165:D165)</f>
        <v>104412.1</v>
      </c>
      <c r="E162" s="90">
        <f t="shared" ref="E162:F162" si="125">SUM(E163,E165:E165)</f>
        <v>157813.29999999999</v>
      </c>
      <c r="F162" s="90">
        <f t="shared" si="125"/>
        <v>157403.4</v>
      </c>
    </row>
    <row r="163" spans="1:6" ht="41.25" customHeight="1" x14ac:dyDescent="0.25">
      <c r="A163" s="219"/>
      <c r="B163" s="221"/>
      <c r="C163" s="85" t="s">
        <v>158</v>
      </c>
      <c r="D163" s="91">
        <v>53677.4</v>
      </c>
      <c r="E163" s="91">
        <v>113433.4</v>
      </c>
      <c r="F163" s="91">
        <v>113023.5</v>
      </c>
    </row>
    <row r="164" spans="1:6" ht="18.75" customHeight="1" x14ac:dyDescent="0.25">
      <c r="A164" s="219"/>
      <c r="B164" s="221"/>
      <c r="C164" s="85" t="s">
        <v>159</v>
      </c>
      <c r="D164" s="91">
        <v>52939.9</v>
      </c>
      <c r="E164" s="91">
        <f>112667.4+0.01</f>
        <v>112667.40999999999</v>
      </c>
      <c r="F164" s="91">
        <v>112466.3</v>
      </c>
    </row>
    <row r="165" spans="1:6" ht="21" customHeight="1" x14ac:dyDescent="0.25">
      <c r="A165" s="219"/>
      <c r="B165" s="221"/>
      <c r="C165" s="85" t="s">
        <v>409</v>
      </c>
      <c r="D165" s="91">
        <v>50734.7</v>
      </c>
      <c r="E165" s="91">
        <v>44379.9</v>
      </c>
      <c r="F165" s="91">
        <v>44379.9</v>
      </c>
    </row>
    <row r="166" spans="1:6" ht="27" customHeight="1" x14ac:dyDescent="0.25">
      <c r="A166" s="219" t="s">
        <v>196</v>
      </c>
      <c r="B166" s="221" t="s">
        <v>50</v>
      </c>
      <c r="C166" s="84" t="s">
        <v>408</v>
      </c>
      <c r="D166" s="90">
        <f t="shared" ref="D166" si="126">SUM(D167,D169:D169)</f>
        <v>5144</v>
      </c>
      <c r="E166" s="90">
        <f t="shared" ref="E166:F166" si="127">SUM(E167,E169:E169)</f>
        <v>5458.8</v>
      </c>
      <c r="F166" s="90">
        <f t="shared" si="127"/>
        <v>5458.8</v>
      </c>
    </row>
    <row r="167" spans="1:6" ht="41.25" customHeight="1" x14ac:dyDescent="0.25">
      <c r="A167" s="219"/>
      <c r="B167" s="221"/>
      <c r="C167" s="85" t="s">
        <v>158</v>
      </c>
      <c r="D167" s="91">
        <v>5144</v>
      </c>
      <c r="E167" s="91">
        <v>5458.8</v>
      </c>
      <c r="F167" s="91">
        <v>5458.8</v>
      </c>
    </row>
    <row r="168" spans="1:6" ht="18.75" customHeight="1" x14ac:dyDescent="0.25">
      <c r="A168" s="219"/>
      <c r="B168" s="221"/>
      <c r="C168" s="85" t="s">
        <v>159</v>
      </c>
      <c r="D168" s="91">
        <v>5144</v>
      </c>
      <c r="E168" s="91">
        <v>5458.8</v>
      </c>
      <c r="F168" s="91">
        <v>5458.8</v>
      </c>
    </row>
    <row r="169" spans="1:6" ht="21" customHeight="1" x14ac:dyDescent="0.25">
      <c r="A169" s="219"/>
      <c r="B169" s="221"/>
      <c r="C169" s="85" t="s">
        <v>409</v>
      </c>
      <c r="D169" s="91">
        <v>0</v>
      </c>
      <c r="E169" s="91">
        <v>0</v>
      </c>
      <c r="F169" s="91">
        <v>0</v>
      </c>
    </row>
    <row r="170" spans="1:6" ht="39" customHeight="1" x14ac:dyDescent="0.25">
      <c r="A170" s="219" t="s">
        <v>197</v>
      </c>
      <c r="B170" s="221" t="s">
        <v>401</v>
      </c>
      <c r="C170" s="84" t="s">
        <v>408</v>
      </c>
      <c r="D170" s="90">
        <f t="shared" ref="D170" si="128">SUM(D171,D173:D173)</f>
        <v>46826.5</v>
      </c>
      <c r="E170" s="90">
        <f t="shared" ref="E170:F170" si="129">SUM(E171,E173:E173)</f>
        <v>46826.5</v>
      </c>
      <c r="F170" s="90">
        <f t="shared" si="129"/>
        <v>46826.5</v>
      </c>
    </row>
    <row r="171" spans="1:6" ht="39" customHeight="1" x14ac:dyDescent="0.25">
      <c r="A171" s="219"/>
      <c r="B171" s="221"/>
      <c r="C171" s="85" t="s">
        <v>158</v>
      </c>
      <c r="D171" s="91">
        <v>46826.5</v>
      </c>
      <c r="E171" s="91">
        <v>46826.5</v>
      </c>
      <c r="F171" s="91">
        <v>46826.5</v>
      </c>
    </row>
    <row r="172" spans="1:6" ht="15.75" customHeight="1" x14ac:dyDescent="0.25">
      <c r="A172" s="219"/>
      <c r="B172" s="221"/>
      <c r="C172" s="85" t="s">
        <v>159</v>
      </c>
      <c r="D172" s="91">
        <v>0</v>
      </c>
      <c r="E172" s="91">
        <v>0</v>
      </c>
      <c r="F172" s="91">
        <v>0</v>
      </c>
    </row>
    <row r="173" spans="1:6" ht="21" customHeight="1" x14ac:dyDescent="0.25">
      <c r="A173" s="219"/>
      <c r="B173" s="221"/>
      <c r="C173" s="85" t="s">
        <v>409</v>
      </c>
      <c r="D173" s="91">
        <v>0</v>
      </c>
      <c r="E173" s="91">
        <v>0</v>
      </c>
      <c r="F173" s="91">
        <v>0</v>
      </c>
    </row>
    <row r="174" spans="1:6" ht="27" customHeight="1" x14ac:dyDescent="0.25">
      <c r="A174" s="219" t="s">
        <v>198</v>
      </c>
      <c r="B174" s="221" t="s">
        <v>415</v>
      </c>
      <c r="C174" s="84" t="s">
        <v>408</v>
      </c>
      <c r="D174" s="90">
        <f t="shared" ref="D174" si="130">SUM(D175,D177:D177)</f>
        <v>38435.4</v>
      </c>
      <c r="E174" s="90">
        <f t="shared" ref="E174:F174" si="131">SUM(E175,E177:E177)</f>
        <v>34829.800000000003</v>
      </c>
      <c r="F174" s="90">
        <f t="shared" si="131"/>
        <v>34829.800000000003</v>
      </c>
    </row>
    <row r="175" spans="1:6" ht="41.25" customHeight="1" x14ac:dyDescent="0.25">
      <c r="A175" s="219"/>
      <c r="B175" s="221"/>
      <c r="C175" s="85" t="s">
        <v>158</v>
      </c>
      <c r="D175" s="91">
        <v>38435.4</v>
      </c>
      <c r="E175" s="91">
        <v>34829.800000000003</v>
      </c>
      <c r="F175" s="91">
        <v>34829.800000000003</v>
      </c>
    </row>
    <row r="176" spans="1:6" ht="18.75" customHeight="1" x14ac:dyDescent="0.25">
      <c r="A176" s="219"/>
      <c r="B176" s="221"/>
      <c r="C176" s="85" t="s">
        <v>159</v>
      </c>
      <c r="D176" s="91">
        <v>384.4</v>
      </c>
      <c r="E176" s="91">
        <v>348.3</v>
      </c>
      <c r="F176" s="91">
        <v>348.3</v>
      </c>
    </row>
    <row r="177" spans="1:6" ht="21" customHeight="1" x14ac:dyDescent="0.25">
      <c r="A177" s="219"/>
      <c r="B177" s="221"/>
      <c r="C177" s="85" t="s">
        <v>409</v>
      </c>
      <c r="D177" s="91">
        <v>0</v>
      </c>
      <c r="E177" s="91">
        <v>0</v>
      </c>
      <c r="F177" s="91">
        <v>0</v>
      </c>
    </row>
    <row r="178" spans="1:6" ht="27" customHeight="1" x14ac:dyDescent="0.25">
      <c r="A178" s="217" t="s">
        <v>37</v>
      </c>
      <c r="B178" s="217" t="s">
        <v>62</v>
      </c>
      <c r="C178" s="84" t="s">
        <v>408</v>
      </c>
      <c r="D178" s="90">
        <f t="shared" ref="D178" si="132">SUM(D179,D181:D181)</f>
        <v>68759.899999999994</v>
      </c>
      <c r="E178" s="90">
        <f t="shared" ref="E178:F178" si="133">SUM(E179,E181:E181)</f>
        <v>77261.600000000006</v>
      </c>
      <c r="F178" s="90">
        <f t="shared" si="133"/>
        <v>77261.600000000006</v>
      </c>
    </row>
    <row r="179" spans="1:6" ht="41.25" customHeight="1" x14ac:dyDescent="0.25">
      <c r="A179" s="217"/>
      <c r="B179" s="217"/>
      <c r="C179" s="85" t="s">
        <v>158</v>
      </c>
      <c r="D179" s="91">
        <v>68759.899999999994</v>
      </c>
      <c r="E179" s="91">
        <v>77261.600000000006</v>
      </c>
      <c r="F179" s="91">
        <v>77261.600000000006</v>
      </c>
    </row>
    <row r="180" spans="1:6" ht="18.75" customHeight="1" x14ac:dyDescent="0.25">
      <c r="A180" s="218"/>
      <c r="B180" s="217"/>
      <c r="C180" s="85" t="s">
        <v>159</v>
      </c>
      <c r="D180" s="91">
        <v>687.6</v>
      </c>
      <c r="E180" s="91">
        <v>772.6</v>
      </c>
      <c r="F180" s="91">
        <v>772.6</v>
      </c>
    </row>
    <row r="181" spans="1:6" ht="21" customHeight="1" x14ac:dyDescent="0.25">
      <c r="A181" s="218"/>
      <c r="B181" s="217"/>
      <c r="C181" s="85" t="s">
        <v>409</v>
      </c>
      <c r="D181" s="91">
        <v>0</v>
      </c>
      <c r="E181" s="91">
        <v>0</v>
      </c>
      <c r="F181" s="91">
        <v>0</v>
      </c>
    </row>
    <row r="182" spans="1:6" ht="27" customHeight="1" x14ac:dyDescent="0.25">
      <c r="A182" s="217" t="s">
        <v>38</v>
      </c>
      <c r="B182" s="217" t="s">
        <v>199</v>
      </c>
      <c r="C182" s="84" t="s">
        <v>408</v>
      </c>
      <c r="D182" s="90">
        <f t="shared" ref="D182" si="134">SUM(D183,D185:D185)</f>
        <v>59236.399999999994</v>
      </c>
      <c r="E182" s="90">
        <f t="shared" ref="E182:F182" si="135">SUM(E183,E185:E185)</f>
        <v>50266.6</v>
      </c>
      <c r="F182" s="90">
        <f t="shared" si="135"/>
        <v>50251.700000000004</v>
      </c>
    </row>
    <row r="183" spans="1:6" ht="41.25" customHeight="1" x14ac:dyDescent="0.25">
      <c r="A183" s="217"/>
      <c r="B183" s="217"/>
      <c r="C183" s="85" t="s">
        <v>158</v>
      </c>
      <c r="D183" s="91">
        <f t="shared" ref="D183" si="136">SUM(D187,D191)</f>
        <v>58996.899999999994</v>
      </c>
      <c r="E183" s="91">
        <f t="shared" ref="E183:F185" si="137">SUM(E187,E191)</f>
        <v>49440.5</v>
      </c>
      <c r="F183" s="91">
        <f t="shared" si="137"/>
        <v>49425.600000000006</v>
      </c>
    </row>
    <row r="184" spans="1:6" ht="18.75" customHeight="1" x14ac:dyDescent="0.25">
      <c r="A184" s="218"/>
      <c r="B184" s="217"/>
      <c r="C184" s="85" t="s">
        <v>159</v>
      </c>
      <c r="D184" s="91">
        <f t="shared" ref="D184" si="138">SUM(D188,D192)</f>
        <v>58963.7</v>
      </c>
      <c r="E184" s="91">
        <f t="shared" si="137"/>
        <v>49407.3</v>
      </c>
      <c r="F184" s="91">
        <f t="shared" si="137"/>
        <v>49399.8</v>
      </c>
    </row>
    <row r="185" spans="1:6" ht="21" customHeight="1" x14ac:dyDescent="0.25">
      <c r="A185" s="218"/>
      <c r="B185" s="217"/>
      <c r="C185" s="85" t="s">
        <v>409</v>
      </c>
      <c r="D185" s="91">
        <f t="shared" ref="D185" si="139">SUM(D189,D193)</f>
        <v>239.5</v>
      </c>
      <c r="E185" s="91">
        <f t="shared" si="137"/>
        <v>826.1</v>
      </c>
      <c r="F185" s="91">
        <f t="shared" si="137"/>
        <v>826.1</v>
      </c>
    </row>
    <row r="186" spans="1:6" ht="27" customHeight="1" x14ac:dyDescent="0.25">
      <c r="A186" s="219" t="s">
        <v>200</v>
      </c>
      <c r="B186" s="221" t="s">
        <v>201</v>
      </c>
      <c r="C186" s="84" t="s">
        <v>408</v>
      </c>
      <c r="D186" s="90">
        <f t="shared" ref="D186" si="140">SUM(D187,D189:D189)</f>
        <v>41722.1</v>
      </c>
      <c r="E186" s="90">
        <f t="shared" ref="E186:F186" si="141">SUM(E187,E189:E189)</f>
        <v>43417.799999999996</v>
      </c>
      <c r="F186" s="90">
        <f t="shared" si="141"/>
        <v>43402.9</v>
      </c>
    </row>
    <row r="187" spans="1:6" ht="41.25" customHeight="1" x14ac:dyDescent="0.25">
      <c r="A187" s="219"/>
      <c r="B187" s="221"/>
      <c r="C187" s="85" t="s">
        <v>158</v>
      </c>
      <c r="D187" s="90">
        <v>41482.6</v>
      </c>
      <c r="E187" s="90">
        <v>42591.7</v>
      </c>
      <c r="F187" s="90">
        <v>42576.800000000003</v>
      </c>
    </row>
    <row r="188" spans="1:6" ht="18.75" customHeight="1" x14ac:dyDescent="0.25">
      <c r="A188" s="220"/>
      <c r="B188" s="222"/>
      <c r="C188" s="85" t="s">
        <v>159</v>
      </c>
      <c r="D188" s="91">
        <v>41449.4</v>
      </c>
      <c r="E188" s="91">
        <v>42558.5</v>
      </c>
      <c r="F188" s="91">
        <v>42551</v>
      </c>
    </row>
    <row r="189" spans="1:6" ht="21" customHeight="1" x14ac:dyDescent="0.25">
      <c r="A189" s="220"/>
      <c r="B189" s="222"/>
      <c r="C189" s="85" t="s">
        <v>409</v>
      </c>
      <c r="D189" s="91">
        <v>239.5</v>
      </c>
      <c r="E189" s="91">
        <v>826.1</v>
      </c>
      <c r="F189" s="91">
        <v>826.1</v>
      </c>
    </row>
    <row r="190" spans="1:6" ht="27" customHeight="1" x14ac:dyDescent="0.25">
      <c r="A190" s="219" t="s">
        <v>202</v>
      </c>
      <c r="B190" s="221" t="s">
        <v>57</v>
      </c>
      <c r="C190" s="84" t="s">
        <v>408</v>
      </c>
      <c r="D190" s="90">
        <f t="shared" ref="D190" si="142">SUM(D191,D193:D193)</f>
        <v>17514.3</v>
      </c>
      <c r="E190" s="90">
        <f t="shared" ref="E190:F190" si="143">SUM(E191,E193:E193)</f>
        <v>6848.8</v>
      </c>
      <c r="F190" s="90">
        <f t="shared" si="143"/>
        <v>6848.8</v>
      </c>
    </row>
    <row r="191" spans="1:6" ht="41.25" customHeight="1" x14ac:dyDescent="0.25">
      <c r="A191" s="219"/>
      <c r="B191" s="221"/>
      <c r="C191" s="85" t="s">
        <v>158</v>
      </c>
      <c r="D191" s="90">
        <v>17514.3</v>
      </c>
      <c r="E191" s="90">
        <v>6848.8</v>
      </c>
      <c r="F191" s="90">
        <v>6848.8</v>
      </c>
    </row>
    <row r="192" spans="1:6" ht="18.75" customHeight="1" x14ac:dyDescent="0.25">
      <c r="A192" s="220"/>
      <c r="B192" s="222"/>
      <c r="C192" s="85" t="s">
        <v>159</v>
      </c>
      <c r="D192" s="91">
        <v>17514.3</v>
      </c>
      <c r="E192" s="91">
        <v>6848.8</v>
      </c>
      <c r="F192" s="91">
        <v>6848.8</v>
      </c>
    </row>
    <row r="193" spans="1:6" ht="21" customHeight="1" x14ac:dyDescent="0.25">
      <c r="A193" s="220"/>
      <c r="B193" s="222"/>
      <c r="C193" s="85" t="s">
        <v>409</v>
      </c>
      <c r="D193" s="91">
        <v>0</v>
      </c>
      <c r="E193" s="91">
        <v>0</v>
      </c>
      <c r="F193" s="91">
        <v>0</v>
      </c>
    </row>
    <row r="194" spans="1:6" ht="27" customHeight="1" x14ac:dyDescent="0.25">
      <c r="A194" s="217" t="s">
        <v>39</v>
      </c>
      <c r="B194" s="217" t="s">
        <v>29</v>
      </c>
      <c r="C194" s="84" t="s">
        <v>408</v>
      </c>
      <c r="D194" s="90">
        <f t="shared" ref="D194" si="144">SUM(D195,D197:D197)</f>
        <v>7447.1</v>
      </c>
      <c r="E194" s="90">
        <f t="shared" ref="E194:F194" si="145">SUM(E195,E197:E197)</f>
        <v>8629.8000000000011</v>
      </c>
      <c r="F194" s="90">
        <f t="shared" si="145"/>
        <v>8629.6</v>
      </c>
    </row>
    <row r="195" spans="1:6" ht="41.25" customHeight="1" x14ac:dyDescent="0.25">
      <c r="A195" s="217"/>
      <c r="B195" s="217"/>
      <c r="C195" s="85" t="s">
        <v>158</v>
      </c>
      <c r="D195" s="90">
        <v>7267.1</v>
      </c>
      <c r="E195" s="90">
        <v>7792.1</v>
      </c>
      <c r="F195" s="90">
        <v>7791.9</v>
      </c>
    </row>
    <row r="196" spans="1:6" ht="18.75" customHeight="1" x14ac:dyDescent="0.25">
      <c r="A196" s="218"/>
      <c r="B196" s="217"/>
      <c r="C196" s="85" t="s">
        <v>159</v>
      </c>
      <c r="D196" s="91">
        <v>7260.1</v>
      </c>
      <c r="E196" s="91">
        <v>7785</v>
      </c>
      <c r="F196" s="91">
        <v>7784.9</v>
      </c>
    </row>
    <row r="197" spans="1:6" ht="21" customHeight="1" x14ac:dyDescent="0.25">
      <c r="A197" s="218"/>
      <c r="B197" s="217"/>
      <c r="C197" s="85" t="s">
        <v>409</v>
      </c>
      <c r="D197" s="91">
        <v>180</v>
      </c>
      <c r="E197" s="91">
        <v>837.7</v>
      </c>
      <c r="F197" s="91">
        <v>837.7</v>
      </c>
    </row>
    <row r="198" spans="1:6" ht="27" customHeight="1" x14ac:dyDescent="0.25">
      <c r="A198" s="217" t="s">
        <v>40</v>
      </c>
      <c r="B198" s="217" t="s">
        <v>13</v>
      </c>
      <c r="C198" s="84" t="s">
        <v>408</v>
      </c>
      <c r="D198" s="90">
        <f t="shared" ref="D198" si="146">SUM(D199,D201:D201)</f>
        <v>31344.5</v>
      </c>
      <c r="E198" s="90">
        <f t="shared" ref="E198:F198" si="147">SUM(E199,E201:E201)</f>
        <v>31890.1</v>
      </c>
      <c r="F198" s="90">
        <f t="shared" si="147"/>
        <v>31777.7</v>
      </c>
    </row>
    <row r="199" spans="1:6" ht="41.25" customHeight="1" x14ac:dyDescent="0.25">
      <c r="A199" s="217"/>
      <c r="B199" s="217"/>
      <c r="C199" s="85" t="s">
        <v>158</v>
      </c>
      <c r="D199" s="90">
        <v>31344.5</v>
      </c>
      <c r="E199" s="90">
        <v>31890.1</v>
      </c>
      <c r="F199" s="90">
        <v>31777.7</v>
      </c>
    </row>
    <row r="200" spans="1:6" ht="18.75" customHeight="1" x14ac:dyDescent="0.25">
      <c r="A200" s="218"/>
      <c r="B200" s="217"/>
      <c r="C200" s="85" t="s">
        <v>159</v>
      </c>
      <c r="D200" s="91">
        <v>31344.5</v>
      </c>
      <c r="E200" s="91">
        <v>31890.1</v>
      </c>
      <c r="F200" s="91">
        <v>31777.7</v>
      </c>
    </row>
    <row r="201" spans="1:6" ht="21" customHeight="1" x14ac:dyDescent="0.25">
      <c r="A201" s="218"/>
      <c r="B201" s="217"/>
      <c r="C201" s="85" t="s">
        <v>409</v>
      </c>
      <c r="D201" s="91">
        <v>0</v>
      </c>
      <c r="E201" s="91">
        <v>0</v>
      </c>
      <c r="F201" s="91">
        <v>0</v>
      </c>
    </row>
    <row r="202" spans="1:6" ht="27" customHeight="1" x14ac:dyDescent="0.25">
      <c r="A202" s="217" t="s">
        <v>61</v>
      </c>
      <c r="B202" s="217" t="s">
        <v>14</v>
      </c>
      <c r="C202" s="84" t="s">
        <v>408</v>
      </c>
      <c r="D202" s="90">
        <f t="shared" ref="D202" si="148">SUM(D203,D205:D205)</f>
        <v>47262.2</v>
      </c>
      <c r="E202" s="90">
        <f t="shared" ref="E202:F202" si="149">SUM(E203,E205:E205)</f>
        <v>51942.8</v>
      </c>
      <c r="F202" s="90">
        <f t="shared" si="149"/>
        <v>51690.7</v>
      </c>
    </row>
    <row r="203" spans="1:6" ht="41.25" customHeight="1" x14ac:dyDescent="0.25">
      <c r="A203" s="217"/>
      <c r="B203" s="217"/>
      <c r="C203" s="85" t="s">
        <v>158</v>
      </c>
      <c r="D203" s="90">
        <v>47262.2</v>
      </c>
      <c r="E203" s="90">
        <v>51942.8</v>
      </c>
      <c r="F203" s="90">
        <v>51690.7</v>
      </c>
    </row>
    <row r="204" spans="1:6" ht="18.75" customHeight="1" x14ac:dyDescent="0.25">
      <c r="A204" s="218"/>
      <c r="B204" s="217"/>
      <c r="C204" s="85" t="s">
        <v>159</v>
      </c>
      <c r="D204" s="91">
        <v>47262.2</v>
      </c>
      <c r="E204" s="91">
        <v>51942.8</v>
      </c>
      <c r="F204" s="91">
        <v>51690.7</v>
      </c>
    </row>
    <row r="205" spans="1:6" ht="21" customHeight="1" x14ac:dyDescent="0.25">
      <c r="A205" s="218"/>
      <c r="B205" s="217"/>
      <c r="C205" s="85" t="s">
        <v>409</v>
      </c>
      <c r="D205" s="91">
        <v>0</v>
      </c>
      <c r="E205" s="91">
        <v>0</v>
      </c>
      <c r="F205" s="91">
        <v>0</v>
      </c>
    </row>
    <row r="206" spans="1:6" ht="27" customHeight="1" x14ac:dyDescent="0.25">
      <c r="A206" s="217" t="s">
        <v>203</v>
      </c>
      <c r="B206" s="217" t="s">
        <v>204</v>
      </c>
      <c r="C206" s="84" t="s">
        <v>408</v>
      </c>
      <c r="D206" s="90">
        <f t="shared" ref="D206" si="150">SUM(D207,D209:D209)</f>
        <v>14266.2</v>
      </c>
      <c r="E206" s="90">
        <f t="shared" ref="E206:F206" si="151">SUM(E207,E209:E209)</f>
        <v>24820.6</v>
      </c>
      <c r="F206" s="90">
        <f t="shared" si="151"/>
        <v>24820.6</v>
      </c>
    </row>
    <row r="207" spans="1:6" ht="41.25" customHeight="1" x14ac:dyDescent="0.25">
      <c r="A207" s="217"/>
      <c r="B207" s="217"/>
      <c r="C207" s="85" t="s">
        <v>158</v>
      </c>
      <c r="D207" s="90">
        <v>14266.2</v>
      </c>
      <c r="E207" s="90">
        <v>24820.6</v>
      </c>
      <c r="F207" s="90">
        <v>24820.6</v>
      </c>
    </row>
    <row r="208" spans="1:6" ht="18.75" customHeight="1" x14ac:dyDescent="0.25">
      <c r="A208" s="218"/>
      <c r="B208" s="217"/>
      <c r="C208" s="85" t="s">
        <v>159</v>
      </c>
      <c r="D208" s="91">
        <v>14266.2</v>
      </c>
      <c r="E208" s="91">
        <v>24820.6</v>
      </c>
      <c r="F208" s="91">
        <v>24820.6</v>
      </c>
    </row>
    <row r="209" spans="1:6" ht="21" customHeight="1" x14ac:dyDescent="0.25">
      <c r="A209" s="218"/>
      <c r="B209" s="217"/>
      <c r="C209" s="85" t="s">
        <v>409</v>
      </c>
      <c r="D209" s="91">
        <v>0</v>
      </c>
      <c r="E209" s="91">
        <v>0</v>
      </c>
      <c r="F209" s="91">
        <v>0</v>
      </c>
    </row>
  </sheetData>
  <autoFilter ref="A5:F209"/>
  <mergeCells count="103">
    <mergeCell ref="A6:A9"/>
    <mergeCell ref="B6:B9"/>
    <mergeCell ref="A10:A13"/>
    <mergeCell ref="B10:B13"/>
    <mergeCell ref="A14:A17"/>
    <mergeCell ref="B14:B17"/>
    <mergeCell ref="A2:F2"/>
    <mergeCell ref="A30:A33"/>
    <mergeCell ref="B30:B33"/>
    <mergeCell ref="A34:A37"/>
    <mergeCell ref="B34:B37"/>
    <mergeCell ref="A38:A41"/>
    <mergeCell ref="B38:B41"/>
    <mergeCell ref="A18:A21"/>
    <mergeCell ref="B18:B21"/>
    <mergeCell ref="A22:A25"/>
    <mergeCell ref="B22:B25"/>
    <mergeCell ref="A26:A29"/>
    <mergeCell ref="B26:B29"/>
    <mergeCell ref="A54:A57"/>
    <mergeCell ref="B54:B57"/>
    <mergeCell ref="A58:A61"/>
    <mergeCell ref="B58:B61"/>
    <mergeCell ref="A62:A65"/>
    <mergeCell ref="B62:B65"/>
    <mergeCell ref="A42:A45"/>
    <mergeCell ref="B42:B45"/>
    <mergeCell ref="A46:A49"/>
    <mergeCell ref="B46:B49"/>
    <mergeCell ref="A50:A53"/>
    <mergeCell ref="B50:B53"/>
    <mergeCell ref="A78:A81"/>
    <mergeCell ref="B78:B81"/>
    <mergeCell ref="A82:A85"/>
    <mergeCell ref="B82:B85"/>
    <mergeCell ref="A86:A89"/>
    <mergeCell ref="B86:B89"/>
    <mergeCell ref="A66:A69"/>
    <mergeCell ref="B66:B69"/>
    <mergeCell ref="A70:A73"/>
    <mergeCell ref="B70:B73"/>
    <mergeCell ref="A74:A77"/>
    <mergeCell ref="B74:B77"/>
    <mergeCell ref="A102:A105"/>
    <mergeCell ref="B102:B105"/>
    <mergeCell ref="A106:A109"/>
    <mergeCell ref="B106:B109"/>
    <mergeCell ref="A110:A113"/>
    <mergeCell ref="B110:B113"/>
    <mergeCell ref="A90:A93"/>
    <mergeCell ref="B90:B93"/>
    <mergeCell ref="A94:A97"/>
    <mergeCell ref="B94:B97"/>
    <mergeCell ref="A98:A101"/>
    <mergeCell ref="B98:B101"/>
    <mergeCell ref="A126:A129"/>
    <mergeCell ref="B126:B129"/>
    <mergeCell ref="A130:A133"/>
    <mergeCell ref="B130:B133"/>
    <mergeCell ref="A134:A137"/>
    <mergeCell ref="B134:B137"/>
    <mergeCell ref="A114:A117"/>
    <mergeCell ref="B114:B117"/>
    <mergeCell ref="A118:A121"/>
    <mergeCell ref="B118:B121"/>
    <mergeCell ref="A122:A125"/>
    <mergeCell ref="B122:B125"/>
    <mergeCell ref="A150:A153"/>
    <mergeCell ref="B150:B153"/>
    <mergeCell ref="A154:A157"/>
    <mergeCell ref="B154:B157"/>
    <mergeCell ref="A158:A161"/>
    <mergeCell ref="B158:B161"/>
    <mergeCell ref="A138:A141"/>
    <mergeCell ref="B138:B141"/>
    <mergeCell ref="A142:A145"/>
    <mergeCell ref="B142:B145"/>
    <mergeCell ref="A146:A149"/>
    <mergeCell ref="B146:B149"/>
    <mergeCell ref="A174:A177"/>
    <mergeCell ref="B174:B177"/>
    <mergeCell ref="A178:A181"/>
    <mergeCell ref="B178:B181"/>
    <mergeCell ref="A182:A185"/>
    <mergeCell ref="B182:B185"/>
    <mergeCell ref="A162:A165"/>
    <mergeCell ref="B162:B165"/>
    <mergeCell ref="A166:A169"/>
    <mergeCell ref="B166:B169"/>
    <mergeCell ref="A170:A173"/>
    <mergeCell ref="B170:B173"/>
    <mergeCell ref="A198:A201"/>
    <mergeCell ref="B198:B201"/>
    <mergeCell ref="A202:A205"/>
    <mergeCell ref="B202:B205"/>
    <mergeCell ref="A206:A209"/>
    <mergeCell ref="B206:B209"/>
    <mergeCell ref="A186:A189"/>
    <mergeCell ref="B186:B189"/>
    <mergeCell ref="A190:A193"/>
    <mergeCell ref="B190:B193"/>
    <mergeCell ref="A194:A197"/>
    <mergeCell ref="B194:B197"/>
  </mergeCells>
  <pageMargins left="0.51181102362204722" right="0.51181102362204722" top="0.74803149606299213" bottom="0.74803149606299213" header="0" footer="0"/>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60" zoomScaleNormal="100" workbookViewId="0">
      <selection activeCell="A2" sqref="A2:G2"/>
    </sheetView>
  </sheetViews>
  <sheetFormatPr defaultRowHeight="15" x14ac:dyDescent="0.25"/>
  <cols>
    <col min="1" max="1" width="5.140625" customWidth="1"/>
    <col min="2" max="2" width="34.7109375" customWidth="1"/>
    <col min="3" max="3" width="52.7109375" customWidth="1"/>
    <col min="4" max="4" width="16.5703125" customWidth="1"/>
    <col min="5" max="5" width="32.28515625" customWidth="1"/>
    <col min="6" max="7" width="16.5703125" customWidth="1"/>
  </cols>
  <sheetData>
    <row r="1" spans="1:7" x14ac:dyDescent="0.25">
      <c r="G1" s="82" t="s">
        <v>391</v>
      </c>
    </row>
    <row r="2" spans="1:7" ht="65.25" customHeight="1" x14ac:dyDescent="0.25">
      <c r="A2" s="232" t="s">
        <v>511</v>
      </c>
      <c r="B2" s="232"/>
      <c r="C2" s="232"/>
      <c r="D2" s="232"/>
      <c r="E2" s="232"/>
      <c r="F2" s="232"/>
      <c r="G2" s="232"/>
    </row>
    <row r="4" spans="1:7" ht="28.5" customHeight="1" x14ac:dyDescent="0.25">
      <c r="A4" s="233" t="s">
        <v>365</v>
      </c>
      <c r="B4" s="233" t="s">
        <v>392</v>
      </c>
      <c r="C4" s="231" t="s">
        <v>366</v>
      </c>
      <c r="D4" s="231" t="s">
        <v>367</v>
      </c>
      <c r="E4" s="231" t="s">
        <v>368</v>
      </c>
      <c r="F4" s="231"/>
      <c r="G4" s="231"/>
    </row>
    <row r="5" spans="1:7" ht="18" customHeight="1" x14ac:dyDescent="0.25">
      <c r="A5" s="234"/>
      <c r="B5" s="234"/>
      <c r="C5" s="231"/>
      <c r="D5" s="231"/>
      <c r="E5" s="231" t="s">
        <v>369</v>
      </c>
      <c r="F5" s="231" t="s">
        <v>387</v>
      </c>
      <c r="G5" s="231"/>
    </row>
    <row r="6" spans="1:7" x14ac:dyDescent="0.25">
      <c r="A6" s="235"/>
      <c r="B6" s="235"/>
      <c r="C6" s="231"/>
      <c r="D6" s="231"/>
      <c r="E6" s="231"/>
      <c r="F6" s="81" t="s">
        <v>388</v>
      </c>
      <c r="G6" s="81" t="s">
        <v>389</v>
      </c>
    </row>
    <row r="7" spans="1:7" x14ac:dyDescent="0.25">
      <c r="A7" s="81">
        <v>1</v>
      </c>
      <c r="B7" s="81">
        <v>2</v>
      </c>
      <c r="C7" s="81">
        <v>3</v>
      </c>
      <c r="D7" s="81">
        <v>4</v>
      </c>
      <c r="E7" s="81">
        <v>5</v>
      </c>
      <c r="F7" s="81">
        <v>6</v>
      </c>
      <c r="G7" s="81">
        <v>7</v>
      </c>
    </row>
    <row r="8" spans="1:7" ht="134.25" customHeight="1" x14ac:dyDescent="0.25">
      <c r="A8" s="81">
        <v>1</v>
      </c>
      <c r="B8" s="81" t="s">
        <v>274</v>
      </c>
      <c r="C8" s="81" t="s">
        <v>390</v>
      </c>
      <c r="D8" s="81" t="s">
        <v>370</v>
      </c>
      <c r="E8" s="81" t="s">
        <v>371</v>
      </c>
      <c r="F8" s="81">
        <v>5.5E-2</v>
      </c>
      <c r="G8" s="81">
        <v>5.5E-2</v>
      </c>
    </row>
    <row r="9" spans="1:7" ht="128.25" customHeight="1" x14ac:dyDescent="0.25">
      <c r="A9" s="81">
        <v>2</v>
      </c>
      <c r="B9" s="81" t="s">
        <v>393</v>
      </c>
      <c r="C9" s="81" t="s">
        <v>394</v>
      </c>
      <c r="D9" s="81"/>
      <c r="E9" s="81" t="s">
        <v>395</v>
      </c>
      <c r="F9" s="81">
        <v>5</v>
      </c>
      <c r="G9" s="81">
        <v>5</v>
      </c>
    </row>
    <row r="10" spans="1:7" ht="75" customHeight="1" x14ac:dyDescent="0.25">
      <c r="A10" s="81">
        <v>3</v>
      </c>
      <c r="B10" s="86" t="s">
        <v>402</v>
      </c>
      <c r="C10" s="81" t="s">
        <v>396</v>
      </c>
      <c r="D10" s="81"/>
      <c r="E10" s="81" t="s">
        <v>372</v>
      </c>
      <c r="F10" s="81">
        <v>2</v>
      </c>
      <c r="G10" s="81">
        <v>2</v>
      </c>
    </row>
    <row r="11" spans="1:7" ht="128.25" customHeight="1" x14ac:dyDescent="0.25">
      <c r="A11" s="81">
        <v>4</v>
      </c>
      <c r="B11" s="81" t="s">
        <v>282</v>
      </c>
      <c r="C11" s="81" t="s">
        <v>397</v>
      </c>
      <c r="D11" s="81"/>
      <c r="E11" s="81" t="s">
        <v>373</v>
      </c>
      <c r="F11" s="81">
        <v>200</v>
      </c>
      <c r="G11" s="81">
        <v>200</v>
      </c>
    </row>
    <row r="12" spans="1:7" ht="93" customHeight="1" x14ac:dyDescent="0.25">
      <c r="A12" s="231">
        <v>5</v>
      </c>
      <c r="B12" s="233" t="s">
        <v>398</v>
      </c>
      <c r="C12" s="81" t="s">
        <v>374</v>
      </c>
      <c r="D12" s="81"/>
      <c r="E12" s="81" t="s">
        <v>375</v>
      </c>
      <c r="F12" s="81">
        <v>5</v>
      </c>
      <c r="G12" s="81">
        <v>5</v>
      </c>
    </row>
    <row r="13" spans="1:7" ht="76.5" customHeight="1" x14ac:dyDescent="0.25">
      <c r="A13" s="231"/>
      <c r="B13" s="235"/>
      <c r="C13" s="81" t="s">
        <v>376</v>
      </c>
      <c r="D13" s="81"/>
      <c r="E13" s="81" t="s">
        <v>377</v>
      </c>
      <c r="F13" s="81">
        <v>3</v>
      </c>
      <c r="G13" s="81">
        <v>3</v>
      </c>
    </row>
    <row r="14" spans="1:7" ht="52.5" customHeight="1" x14ac:dyDescent="0.25">
      <c r="A14" s="231">
        <v>6</v>
      </c>
      <c r="B14" s="81" t="s">
        <v>378</v>
      </c>
      <c r="C14" s="231" t="s">
        <v>380</v>
      </c>
      <c r="D14" s="231"/>
      <c r="E14" s="81" t="s">
        <v>381</v>
      </c>
      <c r="F14" s="81">
        <v>2897</v>
      </c>
      <c r="G14" s="81">
        <v>2974</v>
      </c>
    </row>
    <row r="15" spans="1:7" ht="64.5" customHeight="1" x14ac:dyDescent="0.25">
      <c r="A15" s="231"/>
      <c r="B15" s="81" t="s">
        <v>379</v>
      </c>
      <c r="C15" s="231"/>
      <c r="D15" s="231"/>
      <c r="E15" s="81" t="s">
        <v>382</v>
      </c>
      <c r="F15" s="81">
        <v>600</v>
      </c>
      <c r="G15" s="81">
        <v>761</v>
      </c>
    </row>
    <row r="16" spans="1:7" ht="102" x14ac:dyDescent="0.25">
      <c r="A16" s="86">
        <v>7</v>
      </c>
      <c r="B16" s="86" t="s">
        <v>404</v>
      </c>
      <c r="C16" s="86" t="s">
        <v>403</v>
      </c>
      <c r="D16" s="86"/>
      <c r="E16" s="86" t="s">
        <v>383</v>
      </c>
      <c r="F16" s="86">
        <v>100</v>
      </c>
      <c r="G16" s="86">
        <v>100</v>
      </c>
    </row>
    <row r="17" spans="1:7" ht="113.25" customHeight="1" x14ac:dyDescent="0.25">
      <c r="A17" s="86">
        <v>8</v>
      </c>
      <c r="B17" s="86" t="s">
        <v>406</v>
      </c>
      <c r="C17" s="86" t="s">
        <v>405</v>
      </c>
      <c r="D17" s="86"/>
      <c r="E17" s="86" t="s">
        <v>384</v>
      </c>
      <c r="F17" s="86">
        <v>100</v>
      </c>
      <c r="G17" s="86">
        <v>100</v>
      </c>
    </row>
    <row r="18" spans="1:7" ht="75.75" customHeight="1" x14ac:dyDescent="0.25">
      <c r="A18" s="86">
        <v>9</v>
      </c>
      <c r="B18" s="86" t="s">
        <v>407</v>
      </c>
      <c r="C18" s="86" t="s">
        <v>385</v>
      </c>
      <c r="D18" s="86"/>
      <c r="E18" s="86" t="s">
        <v>386</v>
      </c>
      <c r="F18" s="87">
        <v>78435</v>
      </c>
      <c r="G18" s="87">
        <v>77765</v>
      </c>
    </row>
  </sheetData>
  <mergeCells count="13">
    <mergeCell ref="A14:A15"/>
    <mergeCell ref="C14:C15"/>
    <mergeCell ref="D14:D15"/>
    <mergeCell ref="A2:G2"/>
    <mergeCell ref="B4:B6"/>
    <mergeCell ref="A4:A6"/>
    <mergeCell ref="A12:A13"/>
    <mergeCell ref="C4:C6"/>
    <mergeCell ref="D4:D6"/>
    <mergeCell ref="E4:G4"/>
    <mergeCell ref="E5:E6"/>
    <mergeCell ref="F5:G5"/>
    <mergeCell ref="B12:B13"/>
  </mergeCells>
  <pageMargins left="0.70866141732283472" right="0.70866141732283472" top="0.74803149606299213" bottom="0.55118110236220474" header="0" footer="0"/>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topLeftCell="A94" workbookViewId="0">
      <selection activeCell="R94" sqref="R94"/>
    </sheetView>
  </sheetViews>
  <sheetFormatPr defaultRowHeight="15" x14ac:dyDescent="0.25"/>
  <sheetData>
    <row r="1" spans="1:15" x14ac:dyDescent="0.25">
      <c r="A1" s="236" t="s">
        <v>513</v>
      </c>
      <c r="B1" s="237"/>
      <c r="C1" s="237"/>
      <c r="D1" s="237"/>
      <c r="E1" s="237"/>
      <c r="F1" s="237"/>
      <c r="G1" s="237"/>
      <c r="H1" s="237"/>
      <c r="I1" s="237"/>
      <c r="J1" s="237"/>
      <c r="K1" s="237"/>
      <c r="L1" s="237"/>
    </row>
    <row r="2" spans="1:15" x14ac:dyDescent="0.25">
      <c r="A2" s="237"/>
      <c r="B2" s="237"/>
      <c r="C2" s="237"/>
      <c r="D2" s="237"/>
      <c r="E2" s="237"/>
      <c r="F2" s="237"/>
      <c r="G2" s="237"/>
      <c r="H2" s="237"/>
      <c r="I2" s="237"/>
      <c r="J2" s="237"/>
      <c r="K2" s="237"/>
      <c r="L2" s="237"/>
    </row>
    <row r="3" spans="1:15" x14ac:dyDescent="0.25">
      <c r="A3" s="237"/>
      <c r="B3" s="237"/>
      <c r="C3" s="237"/>
      <c r="D3" s="237"/>
      <c r="E3" s="237"/>
      <c r="F3" s="237"/>
      <c r="G3" s="237"/>
      <c r="H3" s="237"/>
      <c r="I3" s="237"/>
      <c r="J3" s="237"/>
      <c r="K3" s="237"/>
      <c r="L3" s="237"/>
    </row>
    <row r="4" spans="1:15" x14ac:dyDescent="0.25">
      <c r="A4" s="237"/>
      <c r="B4" s="237"/>
      <c r="C4" s="237"/>
      <c r="D4" s="237"/>
      <c r="E4" s="237"/>
      <c r="F4" s="237"/>
      <c r="G4" s="237"/>
      <c r="H4" s="237"/>
      <c r="I4" s="237"/>
      <c r="J4" s="237"/>
      <c r="K4" s="237"/>
      <c r="L4" s="237"/>
    </row>
    <row r="5" spans="1:15" x14ac:dyDescent="0.25">
      <c r="A5" s="237"/>
      <c r="B5" s="237"/>
      <c r="C5" s="237"/>
      <c r="D5" s="237"/>
      <c r="E5" s="237"/>
      <c r="F5" s="237"/>
      <c r="G5" s="237"/>
      <c r="H5" s="237"/>
      <c r="I5" s="237"/>
      <c r="J5" s="237"/>
      <c r="K5" s="237"/>
      <c r="L5" s="237"/>
    </row>
    <row r="6" spans="1:15" x14ac:dyDescent="0.25">
      <c r="A6" s="237"/>
      <c r="B6" s="237"/>
      <c r="C6" s="237"/>
      <c r="D6" s="237"/>
      <c r="E6" s="237"/>
      <c r="F6" s="237"/>
      <c r="G6" s="237"/>
      <c r="H6" s="237"/>
      <c r="I6" s="237"/>
      <c r="J6" s="237"/>
      <c r="K6" s="237"/>
      <c r="L6" s="237"/>
    </row>
    <row r="7" spans="1:15" x14ac:dyDescent="0.25">
      <c r="A7" s="237"/>
      <c r="B7" s="237"/>
      <c r="C7" s="237"/>
      <c r="D7" s="237"/>
      <c r="E7" s="237"/>
      <c r="F7" s="237"/>
      <c r="G7" s="237"/>
      <c r="H7" s="237"/>
      <c r="I7" s="237"/>
      <c r="J7" s="237"/>
      <c r="K7" s="237"/>
      <c r="L7" s="237"/>
    </row>
    <row r="8" spans="1:15" x14ac:dyDescent="0.25">
      <c r="A8" s="237"/>
      <c r="B8" s="237"/>
      <c r="C8" s="237"/>
      <c r="D8" s="237"/>
      <c r="E8" s="237"/>
      <c r="F8" s="237"/>
      <c r="G8" s="237"/>
      <c r="H8" s="237"/>
      <c r="I8" s="237"/>
      <c r="J8" s="237"/>
      <c r="K8" s="237"/>
      <c r="L8" s="237"/>
    </row>
    <row r="9" spans="1:15" x14ac:dyDescent="0.25">
      <c r="A9" s="237"/>
      <c r="B9" s="237"/>
      <c r="C9" s="237"/>
      <c r="D9" s="237"/>
      <c r="E9" s="237"/>
      <c r="F9" s="237"/>
      <c r="G9" s="237"/>
      <c r="H9" s="237"/>
      <c r="I9" s="237"/>
      <c r="J9" s="237"/>
      <c r="K9" s="237"/>
      <c r="L9" s="237"/>
    </row>
    <row r="10" spans="1:15" x14ac:dyDescent="0.25">
      <c r="A10" s="237"/>
      <c r="B10" s="237"/>
      <c r="C10" s="237"/>
      <c r="D10" s="237"/>
      <c r="E10" s="237"/>
      <c r="F10" s="237"/>
      <c r="G10" s="237"/>
      <c r="H10" s="237"/>
      <c r="I10" s="237"/>
      <c r="J10" s="237"/>
      <c r="K10" s="237"/>
      <c r="L10" s="237"/>
      <c r="O10" s="238"/>
    </row>
    <row r="11" spans="1:15" x14ac:dyDescent="0.25">
      <c r="A11" s="237"/>
      <c r="B11" s="237"/>
      <c r="C11" s="237"/>
      <c r="D11" s="237"/>
      <c r="E11" s="237"/>
      <c r="F11" s="237"/>
      <c r="G11" s="237"/>
      <c r="H11" s="237"/>
      <c r="I11" s="237"/>
      <c r="J11" s="237"/>
      <c r="K11" s="237"/>
      <c r="L11" s="237"/>
    </row>
    <row r="12" spans="1:15" x14ac:dyDescent="0.25">
      <c r="A12" s="237"/>
      <c r="B12" s="237"/>
      <c r="C12" s="237"/>
      <c r="D12" s="237"/>
      <c r="E12" s="237"/>
      <c r="F12" s="237"/>
      <c r="G12" s="237"/>
      <c r="H12" s="237"/>
      <c r="I12" s="237"/>
      <c r="J12" s="237"/>
      <c r="K12" s="237"/>
      <c r="L12" s="237"/>
    </row>
    <row r="13" spans="1:15" x14ac:dyDescent="0.25">
      <c r="A13" s="237"/>
      <c r="B13" s="237"/>
      <c r="C13" s="237"/>
      <c r="D13" s="237"/>
      <c r="E13" s="237"/>
      <c r="F13" s="237"/>
      <c r="G13" s="237"/>
      <c r="H13" s="237"/>
      <c r="I13" s="237"/>
      <c r="J13" s="237"/>
      <c r="K13" s="237"/>
      <c r="L13" s="237"/>
    </row>
    <row r="14" spans="1:15" x14ac:dyDescent="0.25">
      <c r="A14" s="237"/>
      <c r="B14" s="237"/>
      <c r="C14" s="237"/>
      <c r="D14" s="237"/>
      <c r="E14" s="237"/>
      <c r="F14" s="237"/>
      <c r="G14" s="237"/>
      <c r="H14" s="237"/>
      <c r="I14" s="237"/>
      <c r="J14" s="237"/>
      <c r="K14" s="237"/>
      <c r="L14" s="237"/>
    </row>
    <row r="15" spans="1:15" x14ac:dyDescent="0.25">
      <c r="A15" s="237"/>
      <c r="B15" s="237"/>
      <c r="C15" s="237"/>
      <c r="D15" s="237"/>
      <c r="E15" s="237"/>
      <c r="F15" s="237"/>
      <c r="G15" s="237"/>
      <c r="H15" s="237"/>
      <c r="I15" s="237"/>
      <c r="J15" s="237"/>
      <c r="K15" s="237"/>
      <c r="L15" s="237"/>
    </row>
    <row r="16" spans="1:15" x14ac:dyDescent="0.25">
      <c r="A16" s="237"/>
      <c r="B16" s="237"/>
      <c r="C16" s="237"/>
      <c r="D16" s="237"/>
      <c r="E16" s="237"/>
      <c r="F16" s="237"/>
      <c r="G16" s="237"/>
      <c r="H16" s="237"/>
      <c r="I16" s="237"/>
      <c r="J16" s="237"/>
      <c r="K16" s="237"/>
      <c r="L16" s="237"/>
    </row>
    <row r="17" spans="1:12" x14ac:dyDescent="0.25">
      <c r="A17" s="237"/>
      <c r="B17" s="237"/>
      <c r="C17" s="237"/>
      <c r="D17" s="237"/>
      <c r="E17" s="237"/>
      <c r="F17" s="237"/>
      <c r="G17" s="237"/>
      <c r="H17" s="237"/>
      <c r="I17" s="237"/>
      <c r="J17" s="237"/>
      <c r="K17" s="237"/>
      <c r="L17" s="237"/>
    </row>
    <row r="18" spans="1:12" x14ac:dyDescent="0.25">
      <c r="A18" s="237"/>
      <c r="B18" s="237"/>
      <c r="C18" s="237"/>
      <c r="D18" s="237"/>
      <c r="E18" s="237"/>
      <c r="F18" s="237"/>
      <c r="G18" s="237"/>
      <c r="H18" s="237"/>
      <c r="I18" s="237"/>
      <c r="J18" s="237"/>
      <c r="K18" s="237"/>
      <c r="L18" s="237"/>
    </row>
    <row r="19" spans="1:12" x14ac:dyDescent="0.25">
      <c r="A19" s="237"/>
      <c r="B19" s="237"/>
      <c r="C19" s="237"/>
      <c r="D19" s="237"/>
      <c r="E19" s="237"/>
      <c r="F19" s="237"/>
      <c r="G19" s="237"/>
      <c r="H19" s="237"/>
      <c r="I19" s="237"/>
      <c r="J19" s="237"/>
      <c r="K19" s="237"/>
      <c r="L19" s="237"/>
    </row>
    <row r="20" spans="1:12" x14ac:dyDescent="0.25">
      <c r="A20" s="237"/>
      <c r="B20" s="237"/>
      <c r="C20" s="237"/>
      <c r="D20" s="237"/>
      <c r="E20" s="237"/>
      <c r="F20" s="237"/>
      <c r="G20" s="237"/>
      <c r="H20" s="237"/>
      <c r="I20" s="237"/>
      <c r="J20" s="237"/>
      <c r="K20" s="237"/>
      <c r="L20" s="237"/>
    </row>
    <row r="21" spans="1:12" x14ac:dyDescent="0.25">
      <c r="A21" s="237"/>
      <c r="B21" s="237"/>
      <c r="C21" s="237"/>
      <c r="D21" s="237"/>
      <c r="E21" s="237"/>
      <c r="F21" s="237"/>
      <c r="G21" s="237"/>
      <c r="H21" s="237"/>
      <c r="I21" s="237"/>
      <c r="J21" s="237"/>
      <c r="K21" s="237"/>
      <c r="L21" s="237"/>
    </row>
    <row r="22" spans="1:12" x14ac:dyDescent="0.25">
      <c r="A22" s="237"/>
      <c r="B22" s="237"/>
      <c r="C22" s="237"/>
      <c r="D22" s="237"/>
      <c r="E22" s="237"/>
      <c r="F22" s="237"/>
      <c r="G22" s="237"/>
      <c r="H22" s="237"/>
      <c r="I22" s="237"/>
      <c r="J22" s="237"/>
      <c r="K22" s="237"/>
      <c r="L22" s="237"/>
    </row>
    <row r="23" spans="1:12" x14ac:dyDescent="0.25">
      <c r="A23" s="237"/>
      <c r="B23" s="237"/>
      <c r="C23" s="237"/>
      <c r="D23" s="237"/>
      <c r="E23" s="237"/>
      <c r="F23" s="237"/>
      <c r="G23" s="237"/>
      <c r="H23" s="237"/>
      <c r="I23" s="237"/>
      <c r="J23" s="237"/>
      <c r="K23" s="237"/>
      <c r="L23" s="237"/>
    </row>
    <row r="24" spans="1:12" x14ac:dyDescent="0.25">
      <c r="A24" s="237"/>
      <c r="B24" s="237"/>
      <c r="C24" s="237"/>
      <c r="D24" s="237"/>
      <c r="E24" s="237"/>
      <c r="F24" s="237"/>
      <c r="G24" s="237"/>
      <c r="H24" s="237"/>
      <c r="I24" s="237"/>
      <c r="J24" s="237"/>
      <c r="K24" s="237"/>
      <c r="L24" s="237"/>
    </row>
    <row r="25" spans="1:12" x14ac:dyDescent="0.25">
      <c r="A25" s="237"/>
      <c r="B25" s="237"/>
      <c r="C25" s="237"/>
      <c r="D25" s="237"/>
      <c r="E25" s="237"/>
      <c r="F25" s="237"/>
      <c r="G25" s="237"/>
      <c r="H25" s="237"/>
      <c r="I25" s="237"/>
      <c r="J25" s="237"/>
      <c r="K25" s="237"/>
      <c r="L25" s="237"/>
    </row>
    <row r="26" spans="1:12" x14ac:dyDescent="0.25">
      <c r="A26" s="237"/>
      <c r="B26" s="237"/>
      <c r="C26" s="237"/>
      <c r="D26" s="237"/>
      <c r="E26" s="237"/>
      <c r="F26" s="237"/>
      <c r="G26" s="237"/>
      <c r="H26" s="237"/>
      <c r="I26" s="237"/>
      <c r="J26" s="237"/>
      <c r="K26" s="237"/>
      <c r="L26" s="237"/>
    </row>
    <row r="27" spans="1:12" x14ac:dyDescent="0.25">
      <c r="A27" s="237"/>
      <c r="B27" s="237"/>
      <c r="C27" s="237"/>
      <c r="D27" s="237"/>
      <c r="E27" s="237"/>
      <c r="F27" s="237"/>
      <c r="G27" s="237"/>
      <c r="H27" s="237"/>
      <c r="I27" s="237"/>
      <c r="J27" s="237"/>
      <c r="K27" s="237"/>
      <c r="L27" s="237"/>
    </row>
    <row r="28" spans="1:12" x14ac:dyDescent="0.25">
      <c r="A28" s="237"/>
      <c r="B28" s="237"/>
      <c r="C28" s="237"/>
      <c r="D28" s="237"/>
      <c r="E28" s="237"/>
      <c r="F28" s="237"/>
      <c r="G28" s="237"/>
      <c r="H28" s="237"/>
      <c r="I28" s="237"/>
      <c r="J28" s="237"/>
      <c r="K28" s="237"/>
      <c r="L28" s="237"/>
    </row>
    <row r="29" spans="1:12" x14ac:dyDescent="0.25">
      <c r="A29" s="237"/>
      <c r="B29" s="237"/>
      <c r="C29" s="237"/>
      <c r="D29" s="237"/>
      <c r="E29" s="237"/>
      <c r="F29" s="237"/>
      <c r="G29" s="237"/>
      <c r="H29" s="237"/>
      <c r="I29" s="237"/>
      <c r="J29" s="237"/>
      <c r="K29" s="237"/>
      <c r="L29" s="237"/>
    </row>
    <row r="30" spans="1:12" x14ac:dyDescent="0.25">
      <c r="A30" s="237"/>
      <c r="B30" s="237"/>
      <c r="C30" s="237"/>
      <c r="D30" s="237"/>
      <c r="E30" s="237"/>
      <c r="F30" s="237"/>
      <c r="G30" s="237"/>
      <c r="H30" s="237"/>
      <c r="I30" s="237"/>
      <c r="J30" s="237"/>
      <c r="K30" s="237"/>
      <c r="L30" s="237"/>
    </row>
    <row r="31" spans="1:12" x14ac:dyDescent="0.25">
      <c r="A31" s="237"/>
      <c r="B31" s="237"/>
      <c r="C31" s="237"/>
      <c r="D31" s="237"/>
      <c r="E31" s="237"/>
      <c r="F31" s="237"/>
      <c r="G31" s="237"/>
      <c r="H31" s="237"/>
      <c r="I31" s="237"/>
      <c r="J31" s="237"/>
      <c r="K31" s="237"/>
      <c r="L31" s="237"/>
    </row>
    <row r="32" spans="1:12" x14ac:dyDescent="0.25">
      <c r="A32" s="237"/>
      <c r="B32" s="237"/>
      <c r="C32" s="237"/>
      <c r="D32" s="237"/>
      <c r="E32" s="237"/>
      <c r="F32" s="237"/>
      <c r="G32" s="237"/>
      <c r="H32" s="237"/>
      <c r="I32" s="237"/>
      <c r="J32" s="237"/>
      <c r="K32" s="237"/>
      <c r="L32" s="237"/>
    </row>
    <row r="33" spans="1:12" x14ac:dyDescent="0.25">
      <c r="A33" s="237"/>
      <c r="B33" s="237"/>
      <c r="C33" s="237"/>
      <c r="D33" s="237"/>
      <c r="E33" s="237"/>
      <c r="F33" s="237"/>
      <c r="G33" s="237"/>
      <c r="H33" s="237"/>
      <c r="I33" s="237"/>
      <c r="J33" s="237"/>
      <c r="K33" s="237"/>
      <c r="L33" s="237"/>
    </row>
    <row r="34" spans="1:12" x14ac:dyDescent="0.25">
      <c r="A34" s="237"/>
      <c r="B34" s="237"/>
      <c r="C34" s="237"/>
      <c r="D34" s="237"/>
      <c r="E34" s="237"/>
      <c r="F34" s="237"/>
      <c r="G34" s="237"/>
      <c r="H34" s="237"/>
      <c r="I34" s="237"/>
      <c r="J34" s="237"/>
      <c r="K34" s="237"/>
      <c r="L34" s="237"/>
    </row>
    <row r="35" spans="1:12" x14ac:dyDescent="0.25">
      <c r="A35" s="237"/>
      <c r="B35" s="237"/>
      <c r="C35" s="237"/>
      <c r="D35" s="237"/>
      <c r="E35" s="237"/>
      <c r="F35" s="237"/>
      <c r="G35" s="237"/>
      <c r="H35" s="237"/>
      <c r="I35" s="237"/>
      <c r="J35" s="237"/>
      <c r="K35" s="237"/>
      <c r="L35" s="237"/>
    </row>
    <row r="36" spans="1:12" x14ac:dyDescent="0.25">
      <c r="A36" s="237"/>
      <c r="B36" s="237"/>
      <c r="C36" s="237"/>
      <c r="D36" s="237"/>
      <c r="E36" s="237"/>
      <c r="F36" s="237"/>
      <c r="G36" s="237"/>
      <c r="H36" s="237"/>
      <c r="I36" s="237"/>
      <c r="J36" s="237"/>
      <c r="K36" s="237"/>
      <c r="L36" s="237"/>
    </row>
    <row r="37" spans="1:12" x14ac:dyDescent="0.25">
      <c r="A37" s="237"/>
      <c r="B37" s="237"/>
      <c r="C37" s="237"/>
      <c r="D37" s="237"/>
      <c r="E37" s="237"/>
      <c r="F37" s="237"/>
      <c r="G37" s="237"/>
      <c r="H37" s="237"/>
      <c r="I37" s="237"/>
      <c r="J37" s="237"/>
      <c r="K37" s="237"/>
      <c r="L37" s="237"/>
    </row>
    <row r="38" spans="1:12" x14ac:dyDescent="0.25">
      <c r="A38" s="237"/>
      <c r="B38" s="237"/>
      <c r="C38" s="237"/>
      <c r="D38" s="237"/>
      <c r="E38" s="237"/>
      <c r="F38" s="237"/>
      <c r="G38" s="237"/>
      <c r="H38" s="237"/>
      <c r="I38" s="237"/>
      <c r="J38" s="237"/>
      <c r="K38" s="237"/>
      <c r="L38" s="237"/>
    </row>
    <row r="39" spans="1:12" x14ac:dyDescent="0.25">
      <c r="A39" s="237"/>
      <c r="B39" s="237"/>
      <c r="C39" s="237"/>
      <c r="D39" s="237"/>
      <c r="E39" s="237"/>
      <c r="F39" s="237"/>
      <c r="G39" s="237"/>
      <c r="H39" s="237"/>
      <c r="I39" s="237"/>
      <c r="J39" s="237"/>
      <c r="K39" s="237"/>
      <c r="L39" s="237"/>
    </row>
    <row r="40" spans="1:12" x14ac:dyDescent="0.25">
      <c r="A40" s="237"/>
      <c r="B40" s="237"/>
      <c r="C40" s="237"/>
      <c r="D40" s="237"/>
      <c r="E40" s="237"/>
      <c r="F40" s="237"/>
      <c r="G40" s="237"/>
      <c r="H40" s="237"/>
      <c r="I40" s="237"/>
      <c r="J40" s="237"/>
      <c r="K40" s="237"/>
      <c r="L40" s="237"/>
    </row>
    <row r="41" spans="1:12" x14ac:dyDescent="0.25">
      <c r="A41" s="237"/>
      <c r="B41" s="237"/>
      <c r="C41" s="237"/>
      <c r="D41" s="237"/>
      <c r="E41" s="237"/>
      <c r="F41" s="237"/>
      <c r="G41" s="237"/>
      <c r="H41" s="237"/>
      <c r="I41" s="237"/>
      <c r="J41" s="237"/>
      <c r="K41" s="237"/>
      <c r="L41" s="237"/>
    </row>
    <row r="42" spans="1:12" x14ac:dyDescent="0.25">
      <c r="A42" s="237"/>
      <c r="B42" s="237"/>
      <c r="C42" s="237"/>
      <c r="D42" s="237"/>
      <c r="E42" s="237"/>
      <c r="F42" s="237"/>
      <c r="G42" s="237"/>
      <c r="H42" s="237"/>
      <c r="I42" s="237"/>
      <c r="J42" s="237"/>
      <c r="K42" s="237"/>
      <c r="L42" s="237"/>
    </row>
    <row r="43" spans="1:12" x14ac:dyDescent="0.25">
      <c r="A43" s="237"/>
      <c r="B43" s="237"/>
      <c r="C43" s="237"/>
      <c r="D43" s="237"/>
      <c r="E43" s="237"/>
      <c r="F43" s="237"/>
      <c r="G43" s="237"/>
      <c r="H43" s="237"/>
      <c r="I43" s="237"/>
      <c r="J43" s="237"/>
      <c r="K43" s="237"/>
      <c r="L43" s="237"/>
    </row>
    <row r="44" spans="1:12" x14ac:dyDescent="0.25">
      <c r="A44" s="237"/>
      <c r="B44" s="237"/>
      <c r="C44" s="237"/>
      <c r="D44" s="237"/>
      <c r="E44" s="237"/>
      <c r="F44" s="237"/>
      <c r="G44" s="237"/>
      <c r="H44" s="237"/>
      <c r="I44" s="237"/>
      <c r="J44" s="237"/>
      <c r="K44" s="237"/>
      <c r="L44" s="237"/>
    </row>
    <row r="45" spans="1:12" x14ac:dyDescent="0.25">
      <c r="A45" s="237"/>
      <c r="B45" s="237"/>
      <c r="C45" s="237"/>
      <c r="D45" s="237"/>
      <c r="E45" s="237"/>
      <c r="F45" s="237"/>
      <c r="G45" s="237"/>
      <c r="H45" s="237"/>
      <c r="I45" s="237"/>
      <c r="J45" s="237"/>
      <c r="K45" s="237"/>
      <c r="L45" s="237"/>
    </row>
    <row r="46" spans="1:12" x14ac:dyDescent="0.25">
      <c r="A46" s="237"/>
      <c r="B46" s="237"/>
      <c r="C46" s="237"/>
      <c r="D46" s="237"/>
      <c r="E46" s="237"/>
      <c r="F46" s="237"/>
      <c r="G46" s="237"/>
      <c r="H46" s="237"/>
      <c r="I46" s="237"/>
      <c r="J46" s="237"/>
      <c r="K46" s="237"/>
      <c r="L46" s="237"/>
    </row>
    <row r="47" spans="1:12" x14ac:dyDescent="0.25">
      <c r="A47" s="237"/>
      <c r="B47" s="237"/>
      <c r="C47" s="237"/>
      <c r="D47" s="237"/>
      <c r="E47" s="237"/>
      <c r="F47" s="237"/>
      <c r="G47" s="237"/>
      <c r="H47" s="237"/>
      <c r="I47" s="237"/>
      <c r="J47" s="237"/>
      <c r="K47" s="237"/>
      <c r="L47" s="237"/>
    </row>
    <row r="48" spans="1:12" x14ac:dyDescent="0.25">
      <c r="A48" s="237"/>
      <c r="B48" s="237"/>
      <c r="C48" s="237"/>
      <c r="D48" s="237"/>
      <c r="E48" s="237"/>
      <c r="F48" s="237"/>
      <c r="G48" s="237"/>
      <c r="H48" s="237"/>
      <c r="I48" s="237"/>
      <c r="J48" s="237"/>
      <c r="K48" s="237"/>
      <c r="L48" s="237"/>
    </row>
    <row r="49" spans="1:12" x14ac:dyDescent="0.25">
      <c r="A49" s="237"/>
      <c r="B49" s="237"/>
      <c r="C49" s="237"/>
      <c r="D49" s="237"/>
      <c r="E49" s="237"/>
      <c r="F49" s="237"/>
      <c r="G49" s="237"/>
      <c r="H49" s="237"/>
      <c r="I49" s="237"/>
      <c r="J49" s="237"/>
      <c r="K49" s="237"/>
      <c r="L49" s="237"/>
    </row>
    <row r="50" spans="1:12" x14ac:dyDescent="0.25">
      <c r="A50" s="237"/>
      <c r="B50" s="237"/>
      <c r="C50" s="237"/>
      <c r="D50" s="237"/>
      <c r="E50" s="237"/>
      <c r="F50" s="237"/>
      <c r="G50" s="237"/>
      <c r="H50" s="237"/>
      <c r="I50" s="237"/>
      <c r="J50" s="237"/>
      <c r="K50" s="237"/>
      <c r="L50" s="237"/>
    </row>
    <row r="51" spans="1:12" x14ac:dyDescent="0.25">
      <c r="A51" s="237"/>
      <c r="B51" s="237"/>
      <c r="C51" s="237"/>
      <c r="D51" s="237"/>
      <c r="E51" s="237"/>
      <c r="F51" s="237"/>
      <c r="G51" s="237"/>
      <c r="H51" s="237"/>
      <c r="I51" s="237"/>
      <c r="J51" s="237"/>
      <c r="K51" s="237"/>
      <c r="L51" s="237"/>
    </row>
    <row r="52" spans="1:12" x14ac:dyDescent="0.25">
      <c r="A52" s="237"/>
      <c r="B52" s="237"/>
      <c r="C52" s="237"/>
      <c r="D52" s="237"/>
      <c r="E52" s="237"/>
      <c r="F52" s="237"/>
      <c r="G52" s="237"/>
      <c r="H52" s="237"/>
      <c r="I52" s="237"/>
      <c r="J52" s="237"/>
      <c r="K52" s="237"/>
      <c r="L52" s="237"/>
    </row>
    <row r="53" spans="1:12" x14ac:dyDescent="0.25">
      <c r="A53" s="237"/>
      <c r="B53" s="237"/>
      <c r="C53" s="237"/>
      <c r="D53" s="237"/>
      <c r="E53" s="237"/>
      <c r="F53" s="237"/>
      <c r="G53" s="237"/>
      <c r="H53" s="237"/>
      <c r="I53" s="237"/>
      <c r="J53" s="237"/>
      <c r="K53" s="237"/>
      <c r="L53" s="237"/>
    </row>
    <row r="54" spans="1:12" x14ac:dyDescent="0.25">
      <c r="A54" s="237"/>
      <c r="B54" s="237"/>
      <c r="C54" s="237"/>
      <c r="D54" s="237"/>
      <c r="E54" s="237"/>
      <c r="F54" s="237"/>
      <c r="G54" s="237"/>
      <c r="H54" s="237"/>
      <c r="I54" s="237"/>
      <c r="J54" s="237"/>
      <c r="K54" s="237"/>
      <c r="L54" s="237"/>
    </row>
    <row r="55" spans="1:12" x14ac:dyDescent="0.25">
      <c r="A55" s="237"/>
      <c r="B55" s="237"/>
      <c r="C55" s="237"/>
      <c r="D55" s="237"/>
      <c r="E55" s="237"/>
      <c r="F55" s="237"/>
      <c r="G55" s="237"/>
      <c r="H55" s="237"/>
      <c r="I55" s="237"/>
      <c r="J55" s="237"/>
      <c r="K55" s="237"/>
      <c r="L55" s="237"/>
    </row>
    <row r="56" spans="1:12" x14ac:dyDescent="0.25">
      <c r="A56" s="237"/>
      <c r="B56" s="237"/>
      <c r="C56" s="237"/>
      <c r="D56" s="237"/>
      <c r="E56" s="237"/>
      <c r="F56" s="237"/>
      <c r="G56" s="237"/>
      <c r="H56" s="237"/>
      <c r="I56" s="237"/>
      <c r="J56" s="237"/>
      <c r="K56" s="237"/>
      <c r="L56" s="237"/>
    </row>
    <row r="57" spans="1:12" x14ac:dyDescent="0.25">
      <c r="A57" s="237"/>
      <c r="B57" s="237"/>
      <c r="C57" s="237"/>
      <c r="D57" s="237"/>
      <c r="E57" s="237"/>
      <c r="F57" s="237"/>
      <c r="G57" s="237"/>
      <c r="H57" s="237"/>
      <c r="I57" s="237"/>
      <c r="J57" s="237"/>
      <c r="K57" s="237"/>
      <c r="L57" s="237"/>
    </row>
    <row r="58" spans="1:12" x14ac:dyDescent="0.25">
      <c r="A58" s="237"/>
      <c r="B58" s="237"/>
      <c r="C58" s="237"/>
      <c r="D58" s="237"/>
      <c r="E58" s="237"/>
      <c r="F58" s="237"/>
      <c r="G58" s="237"/>
      <c r="H58" s="237"/>
      <c r="I58" s="237"/>
      <c r="J58" s="237"/>
      <c r="K58" s="237"/>
      <c r="L58" s="237"/>
    </row>
    <row r="59" spans="1:12" x14ac:dyDescent="0.25">
      <c r="A59" s="237"/>
      <c r="B59" s="237"/>
      <c r="C59" s="237"/>
      <c r="D59" s="237"/>
      <c r="E59" s="237"/>
      <c r="F59" s="237"/>
      <c r="G59" s="237"/>
      <c r="H59" s="237"/>
      <c r="I59" s="237"/>
      <c r="J59" s="237"/>
      <c r="K59" s="237"/>
      <c r="L59" s="237"/>
    </row>
    <row r="60" spans="1:12" x14ac:dyDescent="0.25">
      <c r="A60" s="237"/>
      <c r="B60" s="237"/>
      <c r="C60" s="237"/>
      <c r="D60" s="237"/>
      <c r="E60" s="237"/>
      <c r="F60" s="237"/>
      <c r="G60" s="237"/>
      <c r="H60" s="237"/>
      <c r="I60" s="237"/>
      <c r="J60" s="237"/>
      <c r="K60" s="237"/>
      <c r="L60" s="237"/>
    </row>
    <row r="61" spans="1:12" x14ac:dyDescent="0.25">
      <c r="A61" s="237"/>
      <c r="B61" s="237"/>
      <c r="C61" s="237"/>
      <c r="D61" s="237"/>
      <c r="E61" s="237"/>
      <c r="F61" s="237"/>
      <c r="G61" s="237"/>
      <c r="H61" s="237"/>
      <c r="I61" s="237"/>
      <c r="J61" s="237"/>
      <c r="K61" s="237"/>
      <c r="L61" s="237"/>
    </row>
    <row r="62" spans="1:12" x14ac:dyDescent="0.25">
      <c r="A62" s="237"/>
      <c r="B62" s="237"/>
      <c r="C62" s="237"/>
      <c r="D62" s="237"/>
      <c r="E62" s="237"/>
      <c r="F62" s="237"/>
      <c r="G62" s="237"/>
      <c r="H62" s="237"/>
      <c r="I62" s="237"/>
      <c r="J62" s="237"/>
      <c r="K62" s="237"/>
      <c r="L62" s="237"/>
    </row>
    <row r="63" spans="1:12" x14ac:dyDescent="0.25">
      <c r="A63" s="237"/>
      <c r="B63" s="237"/>
      <c r="C63" s="237"/>
      <c r="D63" s="237"/>
      <c r="E63" s="237"/>
      <c r="F63" s="237"/>
      <c r="G63" s="237"/>
      <c r="H63" s="237"/>
      <c r="I63" s="237"/>
      <c r="J63" s="237"/>
      <c r="K63" s="237"/>
      <c r="L63" s="237"/>
    </row>
    <row r="64" spans="1:12" x14ac:dyDescent="0.25">
      <c r="A64" s="237"/>
      <c r="B64" s="237"/>
      <c r="C64" s="237"/>
      <c r="D64" s="237"/>
      <c r="E64" s="237"/>
      <c r="F64" s="237"/>
      <c r="G64" s="237"/>
      <c r="H64" s="237"/>
      <c r="I64" s="237"/>
      <c r="J64" s="237"/>
      <c r="K64" s="237"/>
      <c r="L64" s="237"/>
    </row>
    <row r="65" spans="1:12" x14ac:dyDescent="0.25">
      <c r="A65" s="237"/>
      <c r="B65" s="237"/>
      <c r="C65" s="237"/>
      <c r="D65" s="237"/>
      <c r="E65" s="237"/>
      <c r="F65" s="237"/>
      <c r="G65" s="237"/>
      <c r="H65" s="237"/>
      <c r="I65" s="237"/>
      <c r="J65" s="237"/>
      <c r="K65" s="237"/>
      <c r="L65" s="237"/>
    </row>
    <row r="66" spans="1:12" x14ac:dyDescent="0.25">
      <c r="A66" s="237"/>
      <c r="B66" s="237"/>
      <c r="C66" s="237"/>
      <c r="D66" s="237"/>
      <c r="E66" s="237"/>
      <c r="F66" s="237"/>
      <c r="G66" s="237"/>
      <c r="H66" s="237"/>
      <c r="I66" s="237"/>
      <c r="J66" s="237"/>
      <c r="K66" s="237"/>
      <c r="L66" s="237"/>
    </row>
    <row r="67" spans="1:12" x14ac:dyDescent="0.25">
      <c r="A67" s="237"/>
      <c r="B67" s="237"/>
      <c r="C67" s="237"/>
      <c r="D67" s="237"/>
      <c r="E67" s="237"/>
      <c r="F67" s="237"/>
      <c r="G67" s="237"/>
      <c r="H67" s="237"/>
      <c r="I67" s="237"/>
      <c r="J67" s="237"/>
      <c r="K67" s="237"/>
      <c r="L67" s="237"/>
    </row>
    <row r="68" spans="1:12" x14ac:dyDescent="0.25">
      <c r="A68" s="237"/>
      <c r="B68" s="237"/>
      <c r="C68" s="237"/>
      <c r="D68" s="237"/>
      <c r="E68" s="237"/>
      <c r="F68" s="237"/>
      <c r="G68" s="237"/>
      <c r="H68" s="237"/>
      <c r="I68" s="237"/>
      <c r="J68" s="237"/>
      <c r="K68" s="237"/>
      <c r="L68" s="237"/>
    </row>
    <row r="69" spans="1:12" x14ac:dyDescent="0.25">
      <c r="A69" s="237"/>
      <c r="B69" s="237"/>
      <c r="C69" s="237"/>
      <c r="D69" s="237"/>
      <c r="E69" s="237"/>
      <c r="F69" s="237"/>
      <c r="G69" s="237"/>
      <c r="H69" s="237"/>
      <c r="I69" s="237"/>
      <c r="J69" s="237"/>
      <c r="K69" s="237"/>
      <c r="L69" s="237"/>
    </row>
    <row r="70" spans="1:12" x14ac:dyDescent="0.25">
      <c r="A70" s="237"/>
      <c r="B70" s="237"/>
      <c r="C70" s="237"/>
      <c r="D70" s="237"/>
      <c r="E70" s="237"/>
      <c r="F70" s="237"/>
      <c r="G70" s="237"/>
      <c r="H70" s="237"/>
      <c r="I70" s="237"/>
      <c r="J70" s="237"/>
      <c r="K70" s="237"/>
      <c r="L70" s="237"/>
    </row>
    <row r="71" spans="1:12" x14ac:dyDescent="0.25">
      <c r="A71" s="237"/>
      <c r="B71" s="237"/>
      <c r="C71" s="237"/>
      <c r="D71" s="237"/>
      <c r="E71" s="237"/>
      <c r="F71" s="237"/>
      <c r="G71" s="237"/>
      <c r="H71" s="237"/>
      <c r="I71" s="237"/>
      <c r="J71" s="237"/>
      <c r="K71" s="237"/>
      <c r="L71" s="237"/>
    </row>
    <row r="72" spans="1:12" x14ac:dyDescent="0.25">
      <c r="A72" s="237"/>
      <c r="B72" s="237"/>
      <c r="C72" s="237"/>
      <c r="D72" s="237"/>
      <c r="E72" s="237"/>
      <c r="F72" s="237"/>
      <c r="G72" s="237"/>
      <c r="H72" s="237"/>
      <c r="I72" s="237"/>
      <c r="J72" s="237"/>
      <c r="K72" s="237"/>
      <c r="L72" s="237"/>
    </row>
    <row r="73" spans="1:12" x14ac:dyDescent="0.25">
      <c r="A73" s="237"/>
      <c r="B73" s="237"/>
      <c r="C73" s="237"/>
      <c r="D73" s="237"/>
      <c r="E73" s="237"/>
      <c r="F73" s="237"/>
      <c r="G73" s="237"/>
      <c r="H73" s="237"/>
      <c r="I73" s="237"/>
      <c r="J73" s="237"/>
      <c r="K73" s="237"/>
      <c r="L73" s="237"/>
    </row>
    <row r="74" spans="1:12" x14ac:dyDescent="0.25">
      <c r="A74" s="237"/>
      <c r="B74" s="237"/>
      <c r="C74" s="237"/>
      <c r="D74" s="237"/>
      <c r="E74" s="237"/>
      <c r="F74" s="237"/>
      <c r="G74" s="237"/>
      <c r="H74" s="237"/>
      <c r="I74" s="237"/>
      <c r="J74" s="237"/>
      <c r="K74" s="237"/>
      <c r="L74" s="237"/>
    </row>
    <row r="75" spans="1:12" x14ac:dyDescent="0.25">
      <c r="A75" s="237"/>
      <c r="B75" s="237"/>
      <c r="C75" s="237"/>
      <c r="D75" s="237"/>
      <c r="E75" s="237"/>
      <c r="F75" s="237"/>
      <c r="G75" s="237"/>
      <c r="H75" s="237"/>
      <c r="I75" s="237"/>
      <c r="J75" s="237"/>
      <c r="K75" s="237"/>
      <c r="L75" s="237"/>
    </row>
    <row r="76" spans="1:12" x14ac:dyDescent="0.25">
      <c r="A76" s="237"/>
      <c r="B76" s="237"/>
      <c r="C76" s="237"/>
      <c r="D76" s="237"/>
      <c r="E76" s="237"/>
      <c r="F76" s="237"/>
      <c r="G76" s="237"/>
      <c r="H76" s="237"/>
      <c r="I76" s="237"/>
      <c r="J76" s="237"/>
      <c r="K76" s="237"/>
      <c r="L76" s="237"/>
    </row>
    <row r="77" spans="1:12" x14ac:dyDescent="0.25">
      <c r="A77" s="237"/>
      <c r="B77" s="237"/>
      <c r="C77" s="237"/>
      <c r="D77" s="237"/>
      <c r="E77" s="237"/>
      <c r="F77" s="237"/>
      <c r="G77" s="237"/>
      <c r="H77" s="237"/>
      <c r="I77" s="237"/>
      <c r="J77" s="237"/>
      <c r="K77" s="237"/>
      <c r="L77" s="237"/>
    </row>
    <row r="78" spans="1:12" x14ac:dyDescent="0.25">
      <c r="A78" s="237"/>
      <c r="B78" s="237"/>
      <c r="C78" s="237"/>
      <c r="D78" s="237"/>
      <c r="E78" s="237"/>
      <c r="F78" s="237"/>
      <c r="G78" s="237"/>
      <c r="H78" s="237"/>
      <c r="I78" s="237"/>
      <c r="J78" s="237"/>
      <c r="K78" s="237"/>
      <c r="L78" s="237"/>
    </row>
    <row r="79" spans="1:12" x14ac:dyDescent="0.25">
      <c r="A79" s="237"/>
      <c r="B79" s="237"/>
      <c r="C79" s="237"/>
      <c r="D79" s="237"/>
      <c r="E79" s="237"/>
      <c r="F79" s="237"/>
      <c r="G79" s="237"/>
      <c r="H79" s="237"/>
      <c r="I79" s="237"/>
      <c r="J79" s="237"/>
      <c r="K79" s="237"/>
      <c r="L79" s="237"/>
    </row>
    <row r="80" spans="1:12" x14ac:dyDescent="0.25">
      <c r="A80" s="237"/>
      <c r="B80" s="237"/>
      <c r="C80" s="237"/>
      <c r="D80" s="237"/>
      <c r="E80" s="237"/>
      <c r="F80" s="237"/>
      <c r="G80" s="237"/>
      <c r="H80" s="237"/>
      <c r="I80" s="237"/>
      <c r="J80" s="237"/>
      <c r="K80" s="237"/>
      <c r="L80" s="237"/>
    </row>
    <row r="81" spans="1:12" x14ac:dyDescent="0.25">
      <c r="A81" s="237"/>
      <c r="B81" s="237"/>
      <c r="C81" s="237"/>
      <c r="D81" s="237"/>
      <c r="E81" s="237"/>
      <c r="F81" s="237"/>
      <c r="G81" s="237"/>
      <c r="H81" s="237"/>
      <c r="I81" s="237"/>
      <c r="J81" s="237"/>
      <c r="K81" s="237"/>
      <c r="L81" s="237"/>
    </row>
    <row r="82" spans="1:12" x14ac:dyDescent="0.25">
      <c r="A82" s="237"/>
      <c r="B82" s="237"/>
      <c r="C82" s="237"/>
      <c r="D82" s="237"/>
      <c r="E82" s="237"/>
      <c r="F82" s="237"/>
      <c r="G82" s="237"/>
      <c r="H82" s="237"/>
      <c r="I82" s="237"/>
      <c r="J82" s="237"/>
      <c r="K82" s="237"/>
      <c r="L82" s="237"/>
    </row>
    <row r="83" spans="1:12" x14ac:dyDescent="0.25">
      <c r="A83" s="237"/>
      <c r="B83" s="237"/>
      <c r="C83" s="237"/>
      <c r="D83" s="237"/>
      <c r="E83" s="237"/>
      <c r="F83" s="237"/>
      <c r="G83" s="237"/>
      <c r="H83" s="237"/>
      <c r="I83" s="237"/>
      <c r="J83" s="237"/>
      <c r="K83" s="237"/>
      <c r="L83" s="237"/>
    </row>
    <row r="84" spans="1:12" x14ac:dyDescent="0.25">
      <c r="A84" s="237"/>
      <c r="B84" s="237"/>
      <c r="C84" s="237"/>
      <c r="D84" s="237"/>
      <c r="E84" s="237"/>
      <c r="F84" s="237"/>
      <c r="G84" s="237"/>
      <c r="H84" s="237"/>
      <c r="I84" s="237"/>
      <c r="J84" s="237"/>
      <c r="K84" s="237"/>
      <c r="L84" s="237"/>
    </row>
    <row r="85" spans="1:12" x14ac:dyDescent="0.25">
      <c r="A85" s="237"/>
      <c r="B85" s="237"/>
      <c r="C85" s="237"/>
      <c r="D85" s="237"/>
      <c r="E85" s="237"/>
      <c r="F85" s="237"/>
      <c r="G85" s="237"/>
      <c r="H85" s="237"/>
      <c r="I85" s="237"/>
      <c r="J85" s="237"/>
      <c r="K85" s="237"/>
      <c r="L85" s="237"/>
    </row>
    <row r="86" spans="1:12" x14ac:dyDescent="0.25">
      <c r="A86" s="237"/>
      <c r="B86" s="237"/>
      <c r="C86" s="237"/>
      <c r="D86" s="237"/>
      <c r="E86" s="237"/>
      <c r="F86" s="237"/>
      <c r="G86" s="237"/>
      <c r="H86" s="237"/>
      <c r="I86" s="237"/>
      <c r="J86" s="237"/>
      <c r="K86" s="237"/>
      <c r="L86" s="237"/>
    </row>
    <row r="87" spans="1:12" x14ac:dyDescent="0.25">
      <c r="A87" s="237"/>
      <c r="B87" s="237"/>
      <c r="C87" s="237"/>
      <c r="D87" s="237"/>
      <c r="E87" s="237"/>
      <c r="F87" s="237"/>
      <c r="G87" s="237"/>
      <c r="H87" s="237"/>
      <c r="I87" s="237"/>
      <c r="J87" s="237"/>
      <c r="K87" s="237"/>
      <c r="L87" s="237"/>
    </row>
    <row r="88" spans="1:12" x14ac:dyDescent="0.25">
      <c r="A88" s="237"/>
      <c r="B88" s="237"/>
      <c r="C88" s="237"/>
      <c r="D88" s="237"/>
      <c r="E88" s="237"/>
      <c r="F88" s="237"/>
      <c r="G88" s="237"/>
      <c r="H88" s="237"/>
      <c r="I88" s="237"/>
      <c r="J88" s="237"/>
      <c r="K88" s="237"/>
      <c r="L88" s="237"/>
    </row>
    <row r="89" spans="1:12" x14ac:dyDescent="0.25">
      <c r="A89" s="237"/>
      <c r="B89" s="237"/>
      <c r="C89" s="237"/>
      <c r="D89" s="237"/>
      <c r="E89" s="237"/>
      <c r="F89" s="237"/>
      <c r="G89" s="237"/>
      <c r="H89" s="237"/>
      <c r="I89" s="237"/>
      <c r="J89" s="237"/>
      <c r="K89" s="237"/>
      <c r="L89" s="237"/>
    </row>
    <row r="90" spans="1:12" x14ac:dyDescent="0.25">
      <c r="A90" s="237"/>
      <c r="B90" s="237"/>
      <c r="C90" s="237"/>
      <c r="D90" s="237"/>
      <c r="E90" s="237"/>
      <c r="F90" s="237"/>
      <c r="G90" s="237"/>
      <c r="H90" s="237"/>
      <c r="I90" s="237"/>
      <c r="J90" s="237"/>
      <c r="K90" s="237"/>
      <c r="L90" s="237"/>
    </row>
    <row r="91" spans="1:12" x14ac:dyDescent="0.25">
      <c r="A91" s="237"/>
      <c r="B91" s="237"/>
      <c r="C91" s="237"/>
      <c r="D91" s="237"/>
      <c r="E91" s="237"/>
      <c r="F91" s="237"/>
      <c r="G91" s="237"/>
      <c r="H91" s="237"/>
      <c r="I91" s="237"/>
      <c r="J91" s="237"/>
      <c r="K91" s="237"/>
      <c r="L91" s="237"/>
    </row>
    <row r="92" spans="1:12" x14ac:dyDescent="0.25">
      <c r="A92" s="237"/>
      <c r="B92" s="237"/>
      <c r="C92" s="237"/>
      <c r="D92" s="237"/>
      <c r="E92" s="237"/>
      <c r="F92" s="237"/>
      <c r="G92" s="237"/>
      <c r="H92" s="237"/>
      <c r="I92" s="237"/>
      <c r="J92" s="237"/>
      <c r="K92" s="237"/>
      <c r="L92" s="237"/>
    </row>
    <row r="93" spans="1:12" x14ac:dyDescent="0.25">
      <c r="A93" s="237"/>
      <c r="B93" s="237"/>
      <c r="C93" s="237"/>
      <c r="D93" s="237"/>
      <c r="E93" s="237"/>
      <c r="F93" s="237"/>
      <c r="G93" s="237"/>
      <c r="H93" s="237"/>
      <c r="I93" s="237"/>
      <c r="J93" s="237"/>
      <c r="K93" s="237"/>
      <c r="L93" s="237"/>
    </row>
    <row r="94" spans="1:12" ht="409.5" customHeight="1" x14ac:dyDescent="0.25">
      <c r="A94" s="237"/>
      <c r="B94" s="237"/>
      <c r="C94" s="237"/>
      <c r="D94" s="237"/>
      <c r="E94" s="237"/>
      <c r="F94" s="237"/>
      <c r="G94" s="237"/>
      <c r="H94" s="237"/>
      <c r="I94" s="237"/>
      <c r="J94" s="237"/>
      <c r="K94" s="237"/>
      <c r="L94" s="237"/>
    </row>
  </sheetData>
  <mergeCells count="1">
    <mergeCell ref="A1:L9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7</vt:i4>
      </vt:variant>
    </vt:vector>
  </HeadingPairs>
  <TitlesOfParts>
    <vt:vector size="12" baseType="lpstr">
      <vt:lpstr>т.6 Индикаторы</vt:lpstr>
      <vt:lpstr>т.7</vt:lpstr>
      <vt:lpstr>т.8</vt:lpstr>
      <vt:lpstr>т.9</vt:lpstr>
      <vt:lpstr>Аналитическая</vt:lpstr>
      <vt:lpstr>'т.6 Индикаторы'!Заголовки_для_печати</vt:lpstr>
      <vt:lpstr>т.7!Заголовки_для_печати</vt:lpstr>
      <vt:lpstr>т.8!Заголовки_для_печати</vt:lpstr>
      <vt:lpstr>т.9!Заголовки_для_печати</vt:lpstr>
      <vt:lpstr>'т.6 Индикаторы'!Область_печати</vt:lpstr>
      <vt:lpstr>т.7!Область_печати</vt:lpstr>
      <vt:lpstr>т.8!Область_печати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Третьякова Ирина Васильевна</dc:creator>
  <cp:lastModifiedBy>Сарымсакова Наталья Николаевна</cp:lastModifiedBy>
  <cp:lastPrinted>2023-04-07T12:06:18Z</cp:lastPrinted>
  <dcterms:created xsi:type="dcterms:W3CDTF">2013-12-11T05:43:24Z</dcterms:created>
  <dcterms:modified xsi:type="dcterms:W3CDTF">2023-04-07T12:26:15Z</dcterms:modified>
</cp:coreProperties>
</file>