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685"/>
  </bookViews>
  <sheets>
    <sheet name="Таблица 6" sheetId="2" r:id="rId1"/>
    <sheet name="Таблица 7" sheetId="3" r:id="rId2"/>
    <sheet name="Таблица 8" sheetId="4" r:id="rId3"/>
    <sheet name="Пояснительная записка" sheetId="9" r:id="rId4"/>
    <sheet name="Анкета для оценки эф-ти" sheetId="7" r:id="rId5"/>
    <sheet name="Анализ соответствия баллов" sheetId="8" r:id="rId6"/>
  </sheets>
  <externalReferences>
    <externalReference r:id="rId7"/>
  </externalReferences>
  <definedNames>
    <definedName name="кп" localSheetId="5">#REF!</definedName>
    <definedName name="кп" localSheetId="4">#REF!</definedName>
    <definedName name="кп">#REF!</definedName>
    <definedName name="_xlnm.Print_Area" localSheetId="5">'Анализ соответствия баллов'!$A$1:$F$13</definedName>
    <definedName name="_xlnm.Print_Area" localSheetId="0">'Таблица 6'!$A$1:$H$56</definedName>
    <definedName name="_xlnm.Print_Area" localSheetId="2">'Таблица 8'!$A$1:$F$82</definedName>
    <definedName name="округлить" localSheetId="5">#REF!</definedName>
    <definedName name="округлить" localSheetId="4">#REF!</definedName>
    <definedName name="округлить">#REF!</definedName>
  </definedNames>
  <calcPr calcId="152511" refMode="R1C1"/>
</workbook>
</file>

<file path=xl/calcChain.xml><?xml version="1.0" encoding="utf-8"?>
<calcChain xmlns="http://schemas.openxmlformats.org/spreadsheetml/2006/main">
  <c r="E8" i="4" l="1"/>
  <c r="F28" i="4"/>
  <c r="D23" i="4"/>
  <c r="F78" i="4" l="1"/>
  <c r="E78" i="4"/>
  <c r="D78" i="4"/>
  <c r="F73" i="4"/>
  <c r="E73" i="4"/>
  <c r="D73" i="4"/>
  <c r="E57" i="4"/>
  <c r="F57" i="4"/>
  <c r="D57" i="4"/>
  <c r="E56" i="4"/>
  <c r="F56" i="4"/>
  <c r="D56" i="4"/>
  <c r="E55" i="4"/>
  <c r="F55" i="4"/>
  <c r="D55" i="4"/>
  <c r="E54" i="4"/>
  <c r="F54" i="4"/>
  <c r="D54" i="4"/>
  <c r="F68" i="4"/>
  <c r="E68" i="4"/>
  <c r="D68" i="4"/>
  <c r="F63" i="4"/>
  <c r="E63" i="4"/>
  <c r="D63" i="4"/>
  <c r="F58" i="4"/>
  <c r="E58" i="4"/>
  <c r="D58" i="4"/>
  <c r="E53" i="4"/>
  <c r="D53" i="4"/>
  <c r="F48" i="4"/>
  <c r="E48" i="4"/>
  <c r="D48" i="4"/>
  <c r="F43" i="4"/>
  <c r="E43" i="4"/>
  <c r="D43" i="4"/>
  <c r="D17" i="4"/>
  <c r="E16" i="4"/>
  <c r="F16" i="4"/>
  <c r="E15" i="4"/>
  <c r="F15" i="4"/>
  <c r="E14" i="4"/>
  <c r="F14" i="4"/>
  <c r="D14" i="4"/>
  <c r="F38" i="4"/>
  <c r="E38" i="4"/>
  <c r="D38" i="4"/>
  <c r="F33" i="4"/>
  <c r="E33" i="4"/>
  <c r="D33" i="4"/>
  <c r="E28" i="4"/>
  <c r="D28" i="4"/>
  <c r="F23" i="4"/>
  <c r="E23" i="4"/>
  <c r="F18" i="4"/>
  <c r="E18" i="4"/>
  <c r="D18" i="4"/>
  <c r="E13" i="4"/>
  <c r="F8" i="4"/>
  <c r="D8" i="4"/>
  <c r="D13" i="4" l="1"/>
  <c r="F53" i="4"/>
  <c r="F13" i="4"/>
  <c r="F27" i="7"/>
  <c r="G27" i="7" s="1"/>
  <c r="G26" i="7"/>
  <c r="H26" i="7" s="1"/>
  <c r="G25" i="7"/>
  <c r="H25" i="7" s="1"/>
  <c r="H23" i="7"/>
  <c r="G23" i="7"/>
  <c r="H22" i="7"/>
  <c r="G22" i="7"/>
  <c r="H21" i="7"/>
  <c r="G21" i="7"/>
  <c r="H18" i="7"/>
  <c r="G18" i="7"/>
  <c r="H17" i="7"/>
  <c r="G17" i="7"/>
  <c r="H16" i="7"/>
  <c r="G16" i="7"/>
  <c r="H15" i="7"/>
  <c r="H14" i="7" s="1"/>
  <c r="G15" i="7"/>
  <c r="G14" i="7" s="1"/>
  <c r="H13" i="7"/>
  <c r="G13" i="7"/>
  <c r="G9" i="7" s="1"/>
  <c r="H12" i="7"/>
  <c r="G12" i="7"/>
  <c r="H11" i="7"/>
  <c r="G11" i="7"/>
  <c r="H10" i="7"/>
  <c r="G10" i="7"/>
  <c r="H9" i="7" l="1"/>
  <c r="G20" i="7"/>
  <c r="H20" i="7"/>
  <c r="H27" i="7"/>
  <c r="H24" i="7" s="1"/>
  <c r="G24" i="7"/>
  <c r="H31" i="7" l="1"/>
  <c r="F36" i="7" s="1"/>
  <c r="G31" i="7"/>
  <c r="F51" i="2"/>
  <c r="G51" i="2"/>
  <c r="F47" i="2"/>
  <c r="G47" i="2"/>
  <c r="E47" i="2" l="1"/>
  <c r="E51" i="2"/>
</calcChain>
</file>

<file path=xl/sharedStrings.xml><?xml version="1.0" encoding="utf-8"?>
<sst xmlns="http://schemas.openxmlformats.org/spreadsheetml/2006/main" count="445" uniqueCount="271">
  <si>
    <t>Обоснование отклонений значений целевого показателя (индикатора) на конец отчетного года (при наличии)</t>
  </si>
  <si>
    <t>Фактическое значение года, предшествующего отчетному</t>
  </si>
  <si>
    <t>Отчетный год</t>
  </si>
  <si>
    <t>N п/п</t>
  </si>
  <si>
    <t>Наименование целевого показателя (индикатора)</t>
  </si>
  <si>
    <t>Ед. измерения</t>
  </si>
  <si>
    <t>Значения целевых показателей (индикаторов) муниципальной программы, подпрограммы муниципальной программы</t>
  </si>
  <si>
    <t>Наименование основного мероприятия подпрограммы</t>
  </si>
  <si>
    <t>Ответственный исполнитель</t>
  </si>
  <si>
    <t>Плановый срок</t>
  </si>
  <si>
    <t>Фактический срок</t>
  </si>
  <si>
    <t>Результаты</t>
  </si>
  <si>
    <t>Проблемы, возникшие в ходе реализации программы, основного мероприятия</t>
  </si>
  <si>
    <t>начала реализации</t>
  </si>
  <si>
    <t>окончания реализации</t>
  </si>
  <si>
    <t>запланированные</t>
  </si>
  <si>
    <t>достигнутые</t>
  </si>
  <si>
    <t>Подпрограмма 1</t>
  </si>
  <si>
    <t>Таблица 6</t>
  </si>
  <si>
    <t>Статус</t>
  </si>
  <si>
    <t>Наименование муниципальной программы, подпрограммы, основного мероприятия</t>
  </si>
  <si>
    <t>Источник финансирования</t>
  </si>
  <si>
    <t>Кассовые расходы, тыс. руб.</t>
  </si>
  <si>
    <t>Муниципальная программа</t>
  </si>
  <si>
    <t>расчёт показателя:</t>
  </si>
  <si>
    <t>Количество муниципальных учреждений, соответствующих требованиям пожарной безопасности</t>
  </si>
  <si>
    <t>Общее количество муниципальных учреждений, расположенных на территории МО ГО "Усинск"</t>
  </si>
  <si>
    <t>Количество территориальных органов администрации МО ГО «Усинск», обеспеченных противопожарными водоемами, пожарными гидрантами, соответствующими нормам положенности</t>
  </si>
  <si>
    <t>Общее количество территориальных органов</t>
  </si>
  <si>
    <t>расчёт показателя</t>
  </si>
  <si>
    <t>образования</t>
  </si>
  <si>
    <t>культуры</t>
  </si>
  <si>
    <t>физической культуры</t>
  </si>
  <si>
    <t>всего объектов муниципальных учреждений в том числе:</t>
  </si>
  <si>
    <t>оснащены системой оповещения, всего в том числе:</t>
  </si>
  <si>
    <t>%</t>
  </si>
  <si>
    <t>ед.</t>
  </si>
  <si>
    <t>Подпрограмма 2</t>
  </si>
  <si>
    <t>Подпрограмма 3</t>
  </si>
  <si>
    <t>Основное мероприятие 3.1.</t>
  </si>
  <si>
    <t>Основное мероприятие 3.2.</t>
  </si>
  <si>
    <t>Основное мероприятие 3.3.</t>
  </si>
  <si>
    <t>Неисполнение показателя связано с финансированием мероприятий в отчетном году (дефицитом), в связи с чем, оснащение объектов в запланированном объеме не было возможным</t>
  </si>
  <si>
    <t>На территории муниципального образования в сфере культуры категорировано 14 объектов с массовым пребыванием людей</t>
  </si>
  <si>
    <t>Все категорированные объекты оснащены системой оповещения и информирования сотрудников</t>
  </si>
  <si>
    <t>Таблица 7</t>
  </si>
  <si>
    <t>Таблица 8</t>
  </si>
  <si>
    <t>Удельный вес зарегистрированных преступлений (ежегодно)</t>
  </si>
  <si>
    <t xml:space="preserve">Удельный вес преступлений, совершенных ранее судимыми лицами, от общего количества расследованных преступлений (ежегодно) </t>
  </si>
  <si>
    <t>Удельный вес трудоустроенных лиц,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к общему числу данной категории (ежегодно)</t>
  </si>
  <si>
    <t>Удельный вес преступлений, совершенных несовершеннолетними, от общего количества расследованных преступлений (ежегодно)</t>
  </si>
  <si>
    <t>Удельный вес преступлений, совершенных в состоянии опьянения (алкогольного, наркотического), от общего количества расследованных преступлений (ежегодно)</t>
  </si>
  <si>
    <t>Уровень преступности (количество зарегистрированных преступлений на 100 тыс. чел., ед.)</t>
  </si>
  <si>
    <t>Подпрограмма 1 «Профилактика преступлений и иных правонарушений»</t>
  </si>
  <si>
    <t>Доля вопросов, рассмотренных на заседаниях муниципальной комиссии по профилактике правонарушений, от общего количества вопросов, предусмотренных к рассмотрению в соответствии с утвержденным ежегодным планом (ежегодно)</t>
  </si>
  <si>
    <t xml:space="preserve">Задача 2. Снижение темпов прироста регистрируемых преступлений, повышения их раскрываемости </t>
  </si>
  <si>
    <t>Удельный вес зарегистрированных преступлений, совершенных на улицах, парках, скверах и стадионах, от общего количества зарегистрированных преступлений (ежегодно)</t>
  </si>
  <si>
    <t>Подпрограмма 2 «Профилактика повторных преступлений»</t>
  </si>
  <si>
    <t>Доля осужденных,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которым оказана психологическая и правовая помощь, в общем числе освободившихся (ежегодно)</t>
  </si>
  <si>
    <t>Подпрограмма 3. «Профилактика безнадзорности, правонарушений и преступлений несовершеннолетних»</t>
  </si>
  <si>
    <t>Доля несовершеннолетних, состоящих на профилактических учетах и снятых с учета по исправлению, от общего числа состоящих на профилактических учетах (ежегодно)</t>
  </si>
  <si>
    <t>Задача 2. Совершенствование профилактической работы с несовершеннолетними «группы риска»</t>
  </si>
  <si>
    <t>Удельный вес несовершеннолетних, состоящих на профилактических учетах, вовлеченных в организованные формы досуга на базе общеобразовательных организаций и образовательных организаций дополнительного образования, от общего числа данной категории (ежегодно)</t>
  </si>
  <si>
    <t>Удельный вес несовершеннолетних в возрасте 14 - 17 лет, совершивших преступление повторно, в общей численности несовершеннолетних в возрасте 14 - 17 лет, совершивших преступление (%)</t>
  </si>
  <si>
    <t>Подпрограмма 4 «Профилактика алкоголизма и наркомании»</t>
  </si>
  <si>
    <t>Удельный вес несовершеннолетних и молодежи (в возрасте от 7 до 30 лет), вовлеченных в профилактические мероприятия, направленные на противодействие употреблению спиртными напитками, наркотическими средствами, психотропными и сильнодействующими веществами, по отношению к общей численности указанной категории (ежегодно)</t>
  </si>
  <si>
    <t xml:space="preserve">Основное мероприятие 2.1.
Оказание  психологической и правовой помощи осужденным,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t>
  </si>
  <si>
    <t>Подпрограмма 3 «Профилактика безнадзорности, правонарушений и преступлений несовершеннолетних»</t>
  </si>
  <si>
    <t xml:space="preserve">Основное мероприятие 3.3
Пропаганда здорового образа жизни в образовательных организациях среди несовершеннолетних и молодёжи 
</t>
  </si>
  <si>
    <t>Профилактика преступлений и иных правонарушений</t>
  </si>
  <si>
    <t>Осуществление МО государственных полномочий Республики Коми в сфере административной ответственности, предусмотренной Законом Республики Коми «Об административной ответственности в Республике Коми»</t>
  </si>
  <si>
    <t>Профилактика повторных преступлений</t>
  </si>
  <si>
    <t>Профилактика безнадзорности, правонарушений и преступлений несовершеннолетних</t>
  </si>
  <si>
    <t>Организация  и проведение мероприятий, направленных на профилактику социально негативных явлений среди несовершеннолетних и молодежи</t>
  </si>
  <si>
    <t>Организация занятости несовершеннолетних, состоящих на профилактических учетах, в организованные формы досуга на базе общеобразовательных организаций и образовательных организаций дополнительного образования</t>
  </si>
  <si>
    <t>Пропаганда здорового образа жизни в образовательных организациях среди несовершеннолетних и молодежи</t>
  </si>
  <si>
    <t>Подпрограмма 4</t>
  </si>
  <si>
    <t>Профилактика алкоголизма и наркомании</t>
  </si>
  <si>
    <t>Основное мероприятие 4.1</t>
  </si>
  <si>
    <t>Формирование негативного отношения учащейся молодежи к употреблению алкоголя, наркотических и психотропных веществ</t>
  </si>
  <si>
    <t>Белоус М.Е., руководитель УПиКР</t>
  </si>
  <si>
    <t>Богачев А.В., начальник Управления ГОиЧС</t>
  </si>
  <si>
    <t>Внебюджетные источники</t>
  </si>
  <si>
    <t>Направленность</t>
  </si>
  <si>
    <t xml:space="preserve">Основное мероприятие 1.3.
Содействие созданию народной дружины в муниципальном образовании городского округа «Усинск», координация деятельности народной дружины, включенных в Региональный реестр народных дружин и общественных объединений правоохранительной направленности в Республике Коми </t>
  </si>
  <si>
    <t>↓</t>
  </si>
  <si>
    <t>Таблица №8</t>
  </si>
  <si>
    <t>№ п/п</t>
  </si>
  <si>
    <t xml:space="preserve">Вопросы для оценки </t>
  </si>
  <si>
    <t>Методика определения ответа</t>
  </si>
  <si>
    <r>
      <t>Эксперт</t>
    </r>
    <r>
      <rPr>
        <sz val="11"/>
        <rFont val="Calibri"/>
        <family val="2"/>
        <charset val="204"/>
      </rPr>
      <t>**</t>
    </r>
  </si>
  <si>
    <t>Удельный вес вопроса в разделе</t>
  </si>
  <si>
    <t>Ответ (ДА/НЕТ коэффициент исполнения) &lt;***&gt;</t>
  </si>
  <si>
    <t>Балл</t>
  </si>
  <si>
    <t>Итоги оценки</t>
  </si>
  <si>
    <t>Блок 1. Качество формирования</t>
  </si>
  <si>
    <t>Раздел 1. Цели и "конструкция" (структуры) муниципальной программы</t>
  </si>
  <si>
    <t>(20%/4*(нет - 0 или да - 1))</t>
  </si>
  <si>
    <t>Х</t>
  </si>
  <si>
    <t>1.1.</t>
  </si>
  <si>
    <t>Соответствует ли цель муниципальной программы Стратегии социально-экономического развития муниципального образования (далее - Стратегия).</t>
  </si>
  <si>
    <t>Сравнение цели муниципальной программы и задачи блока, отраженной в разделе II. 
Ответ "Да" – при дословном соответствии цели программы и задачи блока.</t>
  </si>
  <si>
    <t>нет</t>
  </si>
  <si>
    <t>1.2.</t>
  </si>
  <si>
    <t>Соответствуют ли целевые индикаторы  (показатели) муниципальной  программы, предусмотренные на отчетный год, плановым значениям целевых  индикаторов (показателей) Стратегии .</t>
  </si>
  <si>
    <t>Сравнение целевых индикаторов (показателей) муниципальной программы в таблице "Перечень и сведения о целевых индикаторах и показателях муниципальной программы" с плановым значением таблицы целевых индикаторов (показателей), установленных для достижения целей Стратегии.
Ответ "Да" - значения целевых индикаторов (показателей) муниципальной программы, предусмотренные на отчетный год, соответствуют значениям  целевых индикаторов(показателей), установленных для достижения целей Стратегии.</t>
  </si>
  <si>
    <t>да</t>
  </si>
  <si>
    <t>1.3.</t>
  </si>
  <si>
    <t>Имеются ли для каждой задачи муниципальной программы соответствующие ей целевые индикаторы (показатели) программы.</t>
  </si>
  <si>
    <t>Экспертиза целевых индикаторов (показателей) муниципальной программы на основании таблицы "Перечень и сведения о целевых индикаторах и показателях муниципальной программы".
Ответ "Да" – отдельный целевой индикатор (показатель) имеется по каждой задаче муниципальной программы.</t>
  </si>
  <si>
    <t>1.4.</t>
  </si>
  <si>
    <t>Обеспечена ли взаимосвязь задач и целевых индикаторов (показателей) каждой подпрограммы, исключено ли дублирование взаимосвязи этих целевых  индикаторов (показателей) и с другими задачами.</t>
  </si>
  <si>
    <t>Экспертиза задач и целевых  индикаторов (показателей) каждой подпрограммы на основании таблицы "Перечень и сведения о целевых индикаторах и показателях муниципальной программы".
Ответ "Да" – имеется целевой индикатор (показатель) по каждой задаче подпрограммы и он не является целевым индикатором (показателем) по другим задачам.</t>
  </si>
  <si>
    <t>Раздел 2. Качество планирования</t>
  </si>
  <si>
    <t>(10%/4*(нет - 0 или да - 1))</t>
  </si>
  <si>
    <t>2.1.</t>
  </si>
  <si>
    <t>Достаточно ли состава основных мероприятий, направленных на решение конкретной задачи подпрограммы.</t>
  </si>
  <si>
    <t>Изучение "Комплексного плана действий по реализации муниципальной программы на отчетный финансовый год и плановый период".
Ответ "Да" - по каждой задаче подпрограммы имеется комплекс основных мероприятий (не менее двух действующих основных мероприятий), также в рамках каждого основного мероприятия имеется комплекс необходимых мероприятий (не менее двух действующих мероприятий), также в рамках каждого основного мероприятия имеется комплекс необходимых мероприятий (не менее двух действующих мероприятий)</t>
  </si>
  <si>
    <t>2.2.</t>
  </si>
  <si>
    <t>Отсутствует ли 10 и более % целевых индикаторов (показателей) от общего их количества, имеющих уровень расхождений фактических и плановых значений более 30% .</t>
  </si>
  <si>
    <t xml:space="preserve">Изучение таблицы "Перечень и сведения о целевых индикаторах и показателях муниципальной программы".
Ответ "Да" - отсутствует 10 и более % целевых индикаторов (показателей) от общего их количества, имеющих уровень расхождений фактических и плановых значений более 30% (больше или меньше), что определяется путем отношения количества целевых  индикаторов (показателей), имеющих указанные расхождения, к общему количеству целевых индикаторов (показателей).
</t>
  </si>
  <si>
    <t>2.3.</t>
  </si>
  <si>
    <t xml:space="preserve">Отражены ли по всем основным мероприятиям количественные значения результатов их выполнения или конкретный результат, по которому возможна оценка выполнения мероприятий по итогам отчетного года.
</t>
  </si>
  <si>
    <t xml:space="preserve">Изучение  "Комплексного плана действий по реализации муниципальной программы на отчетный финансовый год и плановый период".
Ответ "Да" – по всем основным мероприятиям отражены количественные значения результатов их выполнения или конкретный результат, по которым возможна оценка выполнения мероприятий по итогам отчетного года.
</t>
  </si>
  <si>
    <t>2.4.</t>
  </si>
  <si>
    <t>Отражены ли «конечные» количественные показатели, характеризующие общественно значимый социально-экономический эффект .</t>
  </si>
  <si>
    <t xml:space="preserve">Изучение позиции "Ожидаемые результаты реализации муниципальной программы" паспорта муниципальной программы.
Ответ "Да" – в паспорте программы отражены «конечные» количественные показатели, характеризующие общественно значимый социально-экономический эффект.
</t>
  </si>
  <si>
    <t>Блок 2. Эффективность реализации</t>
  </si>
  <si>
    <t>Раздел 3. Качество управления программой</t>
  </si>
  <si>
    <t>(20%/3*(нет - 0 или да - 1))</t>
  </si>
  <si>
    <t>3.1.</t>
  </si>
  <si>
    <t>Установлены и соблюдены ли сроки выполнения основных мероприятий и контрольных событий в "Комплексном плане действий по реализации муниципальной программы на отчетный финансовый год и плановый период".</t>
  </si>
  <si>
    <t>Изучение  "Комплексного плана действий по реализации муниципальной программы на отчетный финансовый год и плановый период".
Ответ "Да" – установлены и соблюдены сроки выполнения основных мероприятий и контрольных событий.</t>
  </si>
  <si>
    <t>3.2.</t>
  </si>
  <si>
    <t>Соблюдены ли сроки приведения муниципальной программ в соответствие с решением о  бюджете муниципального образования.</t>
  </si>
  <si>
    <t>Изучение правовых актов об утверждении  бюджета  муниципального образования (или о внесении изменений) и правовых актов о внесении изменений в муниципальную программу.
Ответ "Да" – муниципальная программа приведена в соответствие с решением  о  бюджете муниципального образования на очередной финансовый год и плановый период  в сроки и порядке,  установленном бюджетным законодательством.</t>
  </si>
  <si>
    <t>3.3.</t>
  </si>
  <si>
    <t>Обеспечены ли требования по открытости и прозрачности информации об исполнении муниципальной программы.</t>
  </si>
  <si>
    <t>Изучение информации о реализации программы, размещенной на официальном сайте администрации муниципального образования в сети Интернет.
Ответ "Да" - обеспечено рассмотрение годового отчета (доклада) о ходе реализации и оценке эффективности реализации муниципальной программы  за предыдущий отчетному году год  и на официальном сайте администрации муниципального образования размещены:
- нормативные правовые акты об утверждении муниципальной программы и о внесении изменений в муниципальную программу в отчетном году;
- годовой отчет (доклад) о ходе реализации и оценке эффективности реализации муниципальной программы за предыдущий отчетному году год;
- "Комплексный план действий по реализации муниципальной программы на отчетный финансовый год и плановый период" (все версии с учетом изменений, вносимых в комплексный план в течение отчетного года, в том числе с учетом последней редакции бюджета муниципального образования на отчетный год и плановый период);
- данные мониторинга реализации муниципальной программы в отчетном году.</t>
  </si>
  <si>
    <t>Раздел 4. Достигнутые результаты</t>
  </si>
  <si>
    <t>(50%/3)</t>
  </si>
  <si>
    <t>4.1.</t>
  </si>
  <si>
    <t>Какая степень выполнения основных мероприятий .</t>
  </si>
  <si>
    <t>Изучение "Комплексного плана действий по реализации муниципальной программы на отчетный финансовый год и плановый период".
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t>
  </si>
  <si>
    <t>4.2.</t>
  </si>
  <si>
    <t>Какая степень достижения плановых значений целевых индикаторов (показателей).</t>
  </si>
  <si>
    <t>Изучение данных таблицы "Перечень и сведения о целевых индикаторах и показателях муниципальной программы".
Определяется показатель степени достижения плановых значений целевых показателей (индикаторов) за год путем отношения количества целевых показателей (индикаторов), по которым достигнуты плановые значения, к количеству запланированных целевых показателей (индикаторов).</t>
  </si>
  <si>
    <t>4.3.</t>
  </si>
  <si>
    <t>Как эффективно расходовались средства  бюджета муниципального образования, предусмотренные для финансирования муниципальной программы.</t>
  </si>
  <si>
    <t>Изучение данных таблицы "Ресурсное обеспечение и прогнозная (справочная) оценка расходов бюджета муниципального образования, на реализацию целей муниципальной программы (с учетом средств межбюджетных трансфертов)", "Комплексного плана действий по реализации муниципальной программы на отчетный финансовый год и плановый период" и "Информации о показателях результатов использования субсидий и (или) иных межбюджетных трансфертов, предоставляемых из республиканского бюджета Республики Коми".
По показателю эффективности использования средств бюджета в случае, если итоговый коэффициент более 1, расчетный бал будет равен 1.</t>
  </si>
  <si>
    <t>а) степень выполнения основных мероприятий, по которым предусмотрено финансирование из муниципального бюджета, за отчетный год (отношение количества выполненных основных мероприятий в полном объеме к количеству запланированных основных мероприятий).</t>
  </si>
  <si>
    <t>X</t>
  </si>
  <si>
    <t>б) степень соответствия запланированному уровню расходов из муниципального бюджета (отношение фактических и плановых объемов финансирования муниципальной программы на конец отчетного года).</t>
  </si>
  <si>
    <t>в) степень достижения плановых значений показателей результативности (результатов) использования субсидий и (или) иных межбюджетных трансфертов, предоставляемых из республиканского бюджета Республики Коми</t>
  </si>
  <si>
    <t>ИТОГО:</t>
  </si>
  <si>
    <t>&lt;*&gt; - Таблица представляется в формате Excel.</t>
  </si>
  <si>
    <t xml:space="preserve">&lt;**&gt; - Специалисты,  проводящие экспертизу отчетов о ходе реализации и оценке эффективности муниципальных программ, представленных ответственными исполнителями программ.
</t>
  </si>
  <si>
    <t>&lt;***&gt; - В данной таблице ответственные исполнители муниципальной программы и эксперты (годвого отчета, сводного годового отчета/доклада) заполняют только выделенные цветом ячейки в строках 1.1 - 1.4, 2.1 - 2.5, 3.1 - 3.5, 4.1 - 4.2, 4.3 "а", 4.3 "б" по графе 5 "Ответ (Да/Нет, коэффициент исполнения)". Графы 6, 7, а также результат оценки заполняются автоматически.</t>
  </si>
  <si>
    <t>Результат оценки эффективности муниципальной программы за отчетный год</t>
  </si>
  <si>
    <t>Таблица №9</t>
  </si>
  <si>
    <t>Соответствие баллов качественной оценке</t>
  </si>
  <si>
    <t>Диапазон баллов</t>
  </si>
  <si>
    <t>Итоговая оценка муниципальной программы</t>
  </si>
  <si>
    <t>Вывод&lt;*&gt;</t>
  </si>
  <si>
    <t>85-100</t>
  </si>
  <si>
    <t>Эффективна</t>
  </si>
  <si>
    <t>Цели и приоритеты по муниципальной программе расставлены верно, механизмы и инструменты управления муниципальной программой привели к достижению запланированных результатов.</t>
  </si>
  <si>
    <t>70-84,99</t>
  </si>
  <si>
    <t>Умеренно эффективна</t>
  </si>
  <si>
    <t>В целом муниципальная программа поставила перед собой четкие цели и приоритеты, является хорошо управляемой системой, но стоит обратить внимание на механизмы и инструменты по достижению её цели,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t>
  </si>
  <si>
    <t>50-69,99</t>
  </si>
  <si>
    <t>Адекватна</t>
  </si>
  <si>
    <t>По муниципальной программе наблюдается "информационный разрыв" между первичными элементами (целью, задачами, мероприятиями, индикаторами/показателями), также для достижения лучших результатов необходимо пересмотреть механизмы и инструменты по достижению цели, а также провести мероприятия,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(начиная с 2019 года)&lt;**&gt;.</t>
  </si>
  <si>
    <t>0-49,99</t>
  </si>
  <si>
    <t>Неэффективна</t>
  </si>
  <si>
    <t>Муниципальная программа не смогла достичь запланированных результатов из-за слабости муниципальной программы,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 и требует пересмотра в части структуры и объёмов её финансирования из  бюджета муниципального образования.</t>
  </si>
  <si>
    <t>Результаты отсутствуют</t>
  </si>
  <si>
    <t>Результаты не проявлены</t>
  </si>
  <si>
    <t>В результате оценки выявлена ошибка репрезентативности,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объёмов её финансирования из  бюджета муниципального образования.</t>
  </si>
  <si>
    <t xml:space="preserve">Должностными лицами, уполномоченными составлять протоколы об административной ответственности, предусмотренной Законом Республики Коми "Об  административной ответственности в Республике Коми" составлено не менее 10 протоколов. </t>
  </si>
  <si>
    <t>Сводная бюджетная роспись на отчетную дату, тыс.руб.</t>
  </si>
  <si>
    <t>ФОРМА ТАБЛИЦЫ НЕ ТА БЫЛА!!!!!ПОМЕНЯЛа</t>
  </si>
  <si>
    <t>план</t>
  </si>
  <si>
    <t>факт</t>
  </si>
  <si>
    <t>Муниципальная программа «Профилактика правонарушений и обеспечение общественной безопасности на территории муниципального округа «Усинск» Республики Коми</t>
  </si>
  <si>
    <t>Задача 1. Укрепление межведомственного взаимодействия по профилактике правонарушений</t>
  </si>
  <si>
    <t>Количество предоставленных помещений от количества помещений, положенных в соответствии с установленными нормативами</t>
  </si>
  <si>
    <t>Количество помещений приведенных в нормативное состояние от общего количества предоставленных помещений</t>
  </si>
  <si>
    <t>Задача 1. Использование новых форм и методов работы с несовершеннолетними по формированию законопослушного поведения</t>
  </si>
  <si>
    <t xml:space="preserve">Задача 1. Снижение уровня преступности среди ранее судимых лиц </t>
  </si>
  <si>
    <t>Основное мероприятие 1.1.
Организационное и информационное обеспечение деятельности заседаний межведомственной комиссии по вопросам укрепления и профилактики правонарушений на территории муниципального округа «Усинск» Республики Коми</t>
  </si>
  <si>
    <t>Организация и проведение 4 заседаний межведомственной комиссии по вопросам укрепления правопорядка и профилактики правонарушений на территории МО ГО «Усинск», в соотвествии с утвержденным планом работы.</t>
  </si>
  <si>
    <t>Основное мероприятие 1.4.
Организация и проведение мероприятий, направленных на  профилактику краж имущества всех форм собственности граждан, в том числе от не правомерного завладения транспортными средствами или их кражи</t>
  </si>
  <si>
    <t>Основное мероприятие 1.5.
Предоставление помещения для работы на обслуживаемом административном участке муниципального округа «Усинск» Республики Коми участковым уполномоченным полиции</t>
  </si>
  <si>
    <t xml:space="preserve">Основное мероприятие 3.1.
Организация и проведение мероприятий, направленных на профилактику социально негативных явлений среди несовершеннолетних и молодежи
</t>
  </si>
  <si>
    <t>ОМВД по г. Усинску не произведен выбор нежилого помещения под замену участкового пункта</t>
  </si>
  <si>
    <t xml:space="preserve">Основное мероприятие 3.2.
Организация занятости несовершеннолетних, состоящих на профилактических учетах, в организованные формы досуга на базе общеобразовательных организаций и образовательных организаций дополнительного образования
</t>
  </si>
  <si>
    <t xml:space="preserve">Основное мероприятие 4.1.
Формирование негативного отношения учащейся молодежи к употреблению алкоголя, наркотических и психотропных веществ
</t>
  </si>
  <si>
    <t>Всего, в том числе:</t>
  </si>
  <si>
    <t>Федеральный бюджет</t>
  </si>
  <si>
    <t>Республиканский бюджет Республики Коми</t>
  </si>
  <si>
    <t>Местный бюджет</t>
  </si>
  <si>
    <t xml:space="preserve">Профилактика правонарушений и обеспечение общественной
безопасности на территории муниципального округа «Усинск» Республики Коми на 2021-2025 годы»
</t>
  </si>
  <si>
    <t xml:space="preserve">Организационное и информационное обеспечение деятельности заседаний межведомственной комиссии по вопросам укрепления правопорядка и профилактики правонарушений на территории муниципального округа «Усинск» </t>
  </si>
  <si>
    <t>Содействие созданию народных дружин в муниципальном округе «Усинск», координация деятельности народных дружин, включенных в Региональный реестр народных дружин и общественных объединений правоохранительной направленности в Республике Коми</t>
  </si>
  <si>
    <t>Основное мероприятие 1.1.</t>
  </si>
  <si>
    <t>Основное мероприятие 1.2.</t>
  </si>
  <si>
    <t>Основное мероприятие 1.3.</t>
  </si>
  <si>
    <t>Основное мероприятие 1.4.</t>
  </si>
  <si>
    <t>Основное мероприятие 1.5.</t>
  </si>
  <si>
    <t xml:space="preserve">Организация и проведение мероприятий, направленных на профилактику краж имущества всех форм собственности граждан, в том числе от неправомерного завладения транспортными средствами или их кражи </t>
  </si>
  <si>
    <t>Предоставление помещения для работы на обслуживаемом административном участке муниципального округа «Усинск» Республики Коми участковым уполномоченным полиции</t>
  </si>
  <si>
    <t>Основное мероприятие 2.1.</t>
  </si>
  <si>
    <t>Оказание психологической и правовой помощи осужденным,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t>
  </si>
  <si>
    <t>↑</t>
  </si>
  <si>
    <t xml:space="preserve">Снижнение уровня преступлений совершенных в общественных местах и на улицах обусловлен профилактическими мероприятиями, функционированию системы "Безопасный город", привлечением к патрулированию членов Добровольной народной дружины. </t>
  </si>
  <si>
    <t>Вовлечение несовершеннолетних в профилактические мероприятия происходит на постоянной основе через Управление физической культуры и спорта АМО, Управление образования АМО, Управление культуры и национальной политики, а также УПТ и УФ УГТУ</t>
  </si>
  <si>
    <t>Ежеквартальное размещение памяток на официальном сайте администрации направленных на сохранность личного имущества граждан</t>
  </si>
  <si>
    <t xml:space="preserve">ОМВД России по г. Усинску;
Муниципальный центр управления администрации округа «Усинск»
</t>
  </si>
  <si>
    <t>Организация участковых пунктов полиции согласно требованиям, указанным в Приложении № 3 к Инструкции по исполнению участковым уполномоченным полиции служебных обязанностей на обслуживаемом административном участке</t>
  </si>
  <si>
    <t xml:space="preserve">Психологическая и правовая помощь осужденным,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 </t>
  </si>
  <si>
    <t>Орлов Ю.А., руководитель Управления образования администрации округа «Усинск»;
ОМВД России по г. Усинску</t>
  </si>
  <si>
    <t>Сниженние количества преступлений и правонарушений несовершеннолетними учащимися</t>
  </si>
  <si>
    <t>Профилактика преступлений и правонарушений несовершеннолетними учащимися</t>
  </si>
  <si>
    <t>Орлов Ю.А., руководитель Управления образования администрации округа «Усинск»;
УФКиС АМО «Усинск»;
УКиНП АМО «Усинск»</t>
  </si>
  <si>
    <t>Орлов Ю.А., руководитель Управления образования АМО ГО "Усинск";
УФКИС АМО «Усинск»;
УКИНП АМО «Усинск»</t>
  </si>
  <si>
    <t>Разработка и реализация мер по здоровому образу жизни в образовательных организациях, просветительская деятельность в области популяризации здорового образа жизни в молодежной среде</t>
  </si>
  <si>
    <t xml:space="preserve">Снижение количества учащихся, состоящих на профилактических учетах за употребление алкоголя, ПАВ, наркотических веществ </t>
  </si>
  <si>
    <t xml:space="preserve">Орлов Ю.А., руководитель Управления образования АМО ГО "Усинск";
ГБУЗ РК «Усинская ЦРБ»;
ОМВД России по г. Усинску
</t>
  </si>
  <si>
    <t>Достигунто. К профилактической работе с несовершеннолетними и их семьями, в т.ч. в рамках реализации  регионального проекта «Поддержка семей, имеющих детей», привлекались социальные педагоги, общественные инспектора по охране прав детства, классные руководители, воспитатели, учителя-предметники, педагоги-психологи,  представители субъектов профилактики (ОПДН ОМВД России по г.Усинску,  ТКПДНиЗП, Отдел опеки и попечительства АМО ГО «Усинск», ГБУЗ РК «Усинская ЦРБ», ГУ РК «ЦСЗН г.Усинска», ГУ РК «ЦЗН города Усинска»), прокуратуры для оказания, в том числе,  психолого-педагогической, методической, правовой и  иной консультационной помощи. Представители субъектов профилактики приглашались на заседания Советов профилактики, родительские собрания, классные часы, проводились совместные рейды,  сверки учетов учащихся и их семей, находящихся на внутришкольном (садовом) контроле, оказывалась психолого-педагогическая, методическая, правовая и  иная консультационная помощь участникам образовательных отношений (охват учащихся составил 100%).</t>
  </si>
  <si>
    <t>Отклонений нет</t>
  </si>
  <si>
    <t>Показатель отсутствует в связи с тем, что лица, освободившиеся из мест лишения свободы с дополнительным наказанием или при замене, неотбытой части наказания, и осужденные к наказанию, не связанному с лишением свободы, за трудоустройством не обращались</t>
  </si>
  <si>
    <t>Достигнуто. Организованно и проведено 4 заседания межведомственной комиссии по вопросам укрепления правопорядка и профилактики правонарушений на территории муниципального округа "Усинск" Республики Коми, в соответствии с утвержденным планом работы: 20.03.2024, 26.06.2024, 25.09.2024, 20.12.2024</t>
  </si>
  <si>
    <t>Рост общего количества зарегистрированных преступлений в сфере совершения мошеннических действий, а также произошел общий рост зарегистрированных преступлений на 7,7% (основная причина - многоэпизодное уголовное дело в сфере незаконнного оборота наркотических средств)</t>
  </si>
  <si>
    <t>Обусловлено ростом преступлений, совершенных несовершеннолетними на 63,6%</t>
  </si>
  <si>
    <t>Рост выявления преступлений совершенных ранее судимыми лицами, обусловлен эффективной организацией работы всех субъктов профилактики, что позволило сохранить уровень преступности под контролем</t>
  </si>
  <si>
    <t>Снижение преступлений в состянии опьянения (алкогольного, наркотического) обусловлено эффективной работой участковой службой ОМВД "Усинский" при взаимодействии с ДНД</t>
  </si>
  <si>
    <t>Рост общего количества зарегистрированных преступлений обусловлен увеличением количества мошеннических действий совершенных на обслуживаемой территории, а также произошел общий рост зарегистрированных преступлений на 7,7% (основная причина - многоэпизодное уголовное дело в сфере незаконнного оборота наркотических средств)</t>
  </si>
  <si>
    <t>Рост общего количества зарегистрированных преступлений обусловлен увеличением мошенничеств, а также произошел общий рост зарегистрированных преступлений на 7,7% (основная причина - многоэпизодное уголовное дело в сфере незаконнного оборота наркотических средств)</t>
  </si>
  <si>
    <t>Рост общего количества зарегистрированных преступлений обусловлен увеличением количества мошеннических действий совершенных на обслуживаемой территории, а также произошел общий рост зарегистрированных преступлений на 7,7% (основная причина - многоэпизодное уголовное дело в сфере незаконнного оборота наркотических средств). Снижением числености населения МО "Усинск" с 42,3 до 36,0 тыс чел.</t>
  </si>
  <si>
    <t>В 2024 году была оказана правовая помощь 6 осужденным, освободившимся из мест лишения свободы с дополнительным наказанием, или при замене неотбытой части наказания.</t>
  </si>
  <si>
    <t>В течение 2024 года был снят с профилактических учетов (исправление) 37 учащийся от общего числа состоящих на разных видах учета</t>
  </si>
  <si>
    <t>Средний показатель персональной активности учащихся, состоящих на профилактических учетах</t>
  </si>
  <si>
    <t>В 2024 году было совершены повторные преступления 2-мя обучающимися</t>
  </si>
  <si>
    <t>Не достигнуто. За 2024 год составлено 2 протокола об административной ответственности</t>
  </si>
  <si>
    <t>В отчетному периоде контрольными органами выявлено только 2 административных правонарушения.</t>
  </si>
  <si>
    <t>Включение в 2024 год не менее 3 граждан в народную дружину муниципального округа «Усинск» Республики Коми</t>
  </si>
  <si>
    <t>Достигнуто. В течение 2024 года в народную дружину вступили 6 новых членов ДНД. Проведено 3 заседания штаба: 18.03.2024, 19.06.2024 и 18.12.2024. Информирование о формах участия граждан в охране общественного порядка происходит на официальных сайтах и на официальных ресурсах и в официальных группах в социальных сетях «ВКонтакте», «Одноклассники», мессенджерах «Телеграм», «Вайбер»: администрации округа, Совета муниципального округа «Усинск» Республики Коми, территориальных органов администрации муниципального округа "Усинск".</t>
  </si>
  <si>
    <t>Достигнуто. Памятки о сохраненности личного имущества размещаются на официальном сайте Администрации МО "Усинск", на официальных страницах ВКонтакте, Одноклассниках, Телеграмме. Всего за 2024 год размещено более 150 статей, проведено более 40 бесед, распространено 3330 памяток (листовок) на бумажном ностителе.</t>
  </si>
  <si>
    <t xml:space="preserve">Не достигнуто. Всего необходимо привести в нормативное состояние 3 помещения участковых пунктов. Количество помещений приведенных в нормативное состояние от общего количества предоставленных помещений в 2024 г. составило 0.
</t>
  </si>
  <si>
    <t>Финансовые средства не заложены в бюджете муниципального округа "Усинск"</t>
  </si>
  <si>
    <t>Финансовые средства не заложены в бюджете муниципального округа "Усинск". Также ОМВД по г. Усинску не произведен выбор нежилого помещения под замену участкового пункта</t>
  </si>
  <si>
    <t>Достигнуто. Оказана психологическая и правовой помощи 6  осужденным, освободившихся из мест лишения свободы с дополнительным наказанием, или при замене неотбытой части наказания, и осужденных к наказанию, не связанному с лишением свободы.</t>
  </si>
  <si>
    <t xml:space="preserve">Достигнуто. С января по декабрь 2024 года педагогами общеобразовательных организаций проводилась работа по привлечению учащихся, состоящих на профилактических учетах в ОПДН, КПДН, ВШУ, в разные формы внеурочной занятости: 
-объединения дополнительного образования по отраслям «Образование», «Физическая культура и спорт», «Культура»; 
-факультативы, элективные курсы;
-программы курсов внеурочной деятельности в рамках ФГОС НОО и ФГОС ООО; 
-волонтерские отряды, ВВПОД «ЮНАРМИЯ», ООГДЮО «Российское движение школьников», спортивные клубы. На 31.12.2024 г. охват  учащихся, состоящих на профилактических учетах в ОПДН, КПДН, ВШУ,  досуговой занятостью  составил 95%.
</t>
  </si>
  <si>
    <t>Достигнуто. В образовательных организациях в течение 2023 года через учебную деятельность, программы дополнительного образования, программы курсов внеурочной деятельности, воспитательные мероприятия была организована правовая, антиалкогольная и антинаркотическая пропаганда, информационно-просветительская работа с учащимися и их родителями (законными представителями), направленная на предупреждение и пресечение правонарушений, связанных с незаконным оборотом наркотиков и алкоголем,  формированию основ здорового образа жизни. Охват учащихся тематическими мероприятиями составил 100%, в том числе учащихся, состоящих на учете в ОПДН, КПДН, ВШУ.
Профилактическая работа с участниками образовательных отношений велась и через официальный  сайт  образовательных организаций, на страницах которого размещались программы, презентации, разработки классных часов и мероприятий, памятки  о вреде психоактивных и наркотических веществ, курительных смесей,  рекомендации родителям (законным представителям) по вопросам обучения и воспитания детей.</t>
  </si>
  <si>
    <t>Достигнуто. Изучение информированности обучающихся о ПАВ проходило через анкетирование, диагностический инструментарий. Осуществлялся   систематический  контроль за внешним видом, поведением учащихся, медицинские осмотры. Работа с детьми, показавшими явную или латентную вероятность вовлечения по результатам СПТ (на всех составлены индивидуальные планы работы). Работа с родителями (беседы, тренги,памятки, клуб для родителей и др.), педагогами (совещания, МО классных руководителей "Факторы риска и признаки потребления учащимися курительных смесей,   ПАВ или наркотических веществ" и др.).</t>
  </si>
  <si>
    <t xml:space="preserve">Сведения
о степени выполнения основных мероприятий (мероприятий), входящих в состав подпрограмм муниципальной программы "Профилактика правонарушений и обеспечение общественной безопасности на территории муниципального округа «Усинск» Республики Коми»
</t>
  </si>
  <si>
    <r>
      <t xml:space="preserve">Сведения
о достижении значений целевых показателей (индикаторов) муниципальной программы "Профилактика правонарушений и обеспечение общественной
безопасности на территории муниципального округа «Усинск» Республики Коми» </t>
    </r>
    <r>
      <rPr>
        <b/>
        <sz val="11"/>
        <color theme="1"/>
        <rFont val="Times New Roman"/>
        <family val="1"/>
        <charset val="204"/>
      </rPr>
      <t>за 2024 год</t>
    </r>
  </si>
  <si>
    <t xml:space="preserve">Информация
о ресурсном обеспечении реализации муниципальной
программы за счет всех источников финансирования муниципальной программы "Профилактика правонарушений и обеспечение общественной
безопасности на территории муниципального округа «Усинск»
</t>
  </si>
  <si>
    <t>Утверждено в бюджете на 1 января 2025 года, тыс.руб.</t>
  </si>
  <si>
    <t>-3</t>
  </si>
  <si>
    <t>Удельный вес преступлений, совершенных ранее судимыми лицами, от общего количества расследованных преступлений (ежегодно)</t>
  </si>
  <si>
    <t>94,6</t>
  </si>
  <si>
    <t xml:space="preserve">Доля вопросов, рассмотренных на заседаниях антинаркотической комиссии муниципального округа «Усинск» Республики Коми, от общего количества вопросов, предусмотренных к рассмотрению в соответствии с утвержденным ежегодным планом (ежегодно) </t>
  </si>
  <si>
    <t xml:space="preserve">Основное мероприятие 1.2
Осуществление МО государственных полномочий Республики Коми в сфере административной ответственности, предусмотренной Законом Республики Коми «Об административной ответственности в Республике Коми» 
</t>
  </si>
  <si>
    <t>Анкета для оценки эффективности муниципальной программы 
"Профилактика правонарушений и обеспечение общественной безопасности " за 2024 год</t>
  </si>
  <si>
    <t xml:space="preserve">Пояснительная записка к годовому отчету муниципальной программы
«Профилактика правонарушений и обеспечение общественной безопасности на территории муниципального округа «Усинск» Республики Коми»
В целях обеспечения правопорядка и общественной безопасности на территории муниципального округа «Усинск» Республики Коми (далее – муниципальный округ) реализуется подпрограмма 1 «Профилактика преступлений и иных правонарушений» в рамках которой, выполнялись следующие мероприятия: проведено 4 заседания межведомственной комиссии по вопросам укрепления правопорядка и профилактики правонарушений на территории муниципального округа. Проведена работа по вовлечению в деятельность добровольной народной дружины МО ГО «Усинск», так в отчетном периоде вовлечено 6 новых членов ДНД, состоялось 3 заседания штаба народной дружины в муниципальном образовании городского округа «Усинск».
Мероприятия подпрограммы 2 «Профилактика повторных преступлений»: реализовывались в целях создания условий для социальной реабилитации и адаптации лиц, освободившихся из мест лишения свободы. Выполнены следующие мероприятия: специалистами ГБУ РК «ЦСЗН г. Усинска»: оказана адресная помощь – выдача талонов на продукты питания (6 - освобожденным). 
В целях повышения качества и эффективности профилактики правонарушений среди несовершеннолетних в рамках подпрограммы 3 «Профилактика безнадзорности, правонарушений и преступлений несовершеннолетних»: к профилактической работе с несовершеннолетними и их семьями, в т.ч. в рамках реализации регионального проекта «Поддержка семей, имеющих детей», привлекались социальные педагоги, общественные инспектора по охране прав детства, классные руководители, воспитатели, учителя-предметники, педагоги-психологи, представители субъектов профилактики (ОПДН ОМВД России «Усинский», ТКПДНиЗП, отдел опеки и попечительства администрации муниципального округа «Усинск» Республики Коми, ГБУЗ РК «Усинская ЦРБ», ГУ РК «ЦСЗН г. Усинска», ГУ РК «ЦЗН города Усинска»), представители прокуратуры для оказания, в том числе, психолого-педагогической, методической, правовой и иной консультационной помощи. Представители субъектов профилактики приглашались на заседания Советов профилактики, родительские собрания, классные часы, проводились совместные рейды, сверки учетов учащихся и их семей, находящихся на внутришкольном (садовом) контроле, оказывалась психолого-педагогическая, методическая, правовая и иная консультационная помощь участникам образовательных отношений (охват учащихся составил 100%).
С января по декабрь 2024 года педагогами общеобразовательных организаций проводилась работа по привлечению учащихся, состоящих на профилактических учетах в ОПДН, КПДН, ВШУ, в разные формы внеурочной занятости: 
- объединения дополнительного образования по отраслям «Образование», «Физическая культура и спорт», «Культура»; 
- факультативы, элективные курсы;
- программы курсов внеурочной деятельности в рамках ФГОС НОО и ФГОС ООО; 
- волонтерские отряды, ВВПОД «ЮНАРМИЯ», ООГДЮО «Российское движение школьников», спортивные клубы. На 31.12.2024 г. охват учащихся, состоящих на профилактических учетах в ОПДН, КПДН, ВШУ, досуговой занятостью составил 95%.
В образовательных организациях в течение 2024 года через учебную деятельность, программы дополнительного образования, программы курсов внеурочной деятельности, воспитательные мероприятия была организована правовая, антиалкогольная и антинаркотическая пропаганда, информационно-просветительская работа с учащимися и их родителями (законными представителями), направленная на предупреждение и пресечение правонарушений, связанных с незаконным оборотом наркотиков и алкоголем, формированию основ здорового образа жизни.
Профилактическая работа с участниками образовательных отношений велась и через официальный сайт образовательных организаций, на страницах которого размещались программы, презентации, разработки классных часов и мероприятий, памятки о вреде психоактивных и наркотических веществ, курительных смесей, рекомендации родителям (законным представителям) по вопросам обучения и воспитания детей.
В целях принятия эффективных мер по сокращению уровня потребления алкоголя, наркотических и психотропных веществ населением в рамках подпрограммы 4 «Профилактика алкоголизма и наркомании» муниципальной программы» в отчетном периоде провалились профилактические мероприятия, направленными на противодействие употреблению спиртными напитками, наркотическими средствами, психотропными и сильнодействующими веществами. В рамках подпрограммы выполнялись следующие мероприятия. За 2024 год проведено 4 заседания антинаркотической комиссии на территории муниципального округа. В течение 2024 года печатная продукция антинаркотического характера публиковались в печатном издании «Усинкая новь», а также распространялась через ДНД (более 315 листовок), активную группу «Родительский патруль», школьников – участников волонтерских движений, общественных молодежных объединений (более 643 буклетов, 348 листовок, 390 памяток), а также на информационных стендах территориальных органов администрации муниципального округа «Усинск» Республики Коми. Статьи и материалы, посвященные профилактике незаконного потребления наркотических средств и психотропных веществ, в электронном виде размещаются на официальных ресурсах (сайтах) и в официальных группах в социальных сетях «ВКонтакте», «Одноклассники», мессенджерах «Телеграм», «Вайбер»: администрации округа «Усинск», Совета муниципального округа «Усинск» Республики Коми, территориальных органов, отраслевых органах и их подведомственных организациях (в том числе распространены через ГИС «Электронное образование», родительские чаты), членов комиссии. Все проводимые мероприятия и используемые формы и методы работы по профилактике вредных привычек являются эффективными и дали определенные положительные результаты.
</t>
  </si>
  <si>
    <t>Управление экономического развития, прогнозирования и инвестиционной политики администрации округа «Усинск»</t>
  </si>
  <si>
    <t>Финансовое управление администрации округа «Усинск»</t>
  </si>
  <si>
    <t>без динамики</t>
  </si>
  <si>
    <t>Задача 1. Повышение эффективности межведомственного воздействия в сфере профилактики употребления спиртных напитков и незаконного оборота наркотических средств</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</si>
</sst>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00_р_._-;\-* #,##0.00_р_._-;_-* &quot;-&quot;??_р_._-;_-@_-"/>
    <numFmt numFmtId="165" formatCode="0.0"/>
  </numFmts>
  <fonts count="2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sz val="11"/>
      <name val="Times New Roman"/>
      <family val="1"/>
      <charset val="204"/>
    </font>
    <font>
      <i/>
      <sz val="11"/>
      <name val="Times New Roman"/>
      <family val="1"/>
      <charset val="204"/>
    </font>
    <font>
      <b/>
      <i/>
      <sz val="11"/>
      <name val="Times New Roman"/>
      <family val="1"/>
      <charset val="204"/>
    </font>
    <font>
      <b/>
      <sz val="11"/>
      <color theme="1"/>
      <name val="Times New Roman"/>
      <family val="1"/>
      <charset val="204"/>
    </font>
    <font>
      <b/>
      <sz val="11"/>
      <name val="Times New Roman"/>
      <family val="1"/>
      <charset val="204"/>
    </font>
    <font>
      <sz val="11"/>
      <color theme="1"/>
      <name val="Calibri"/>
      <family val="2"/>
      <scheme val="minor"/>
    </font>
    <font>
      <b/>
      <sz val="10"/>
      <color theme="1"/>
      <name val="Times New Roman"/>
      <family val="1"/>
      <charset val="204"/>
    </font>
    <font>
      <sz val="10"/>
      <color theme="1"/>
      <name val="Times New Roman"/>
      <family val="1"/>
      <charset val="204"/>
    </font>
    <font>
      <sz val="10"/>
      <color rgb="FF000000"/>
      <name val="Times New Roman"/>
      <family val="1"/>
      <charset val="204"/>
    </font>
    <font>
      <sz val="11"/>
      <name val="Calibri"/>
      <family val="2"/>
      <charset val="204"/>
      <scheme val="minor"/>
    </font>
    <font>
      <b/>
      <sz val="14"/>
      <name val="Times New Roman"/>
      <family val="1"/>
      <charset val="204"/>
    </font>
    <font>
      <b/>
      <sz val="22"/>
      <name val="Times New Roman"/>
      <family val="1"/>
      <charset val="204"/>
    </font>
    <font>
      <sz val="11"/>
      <name val="Calibri"/>
      <family val="2"/>
      <charset val="204"/>
    </font>
    <font>
      <b/>
      <sz val="13"/>
      <name val="Times New Roman"/>
      <family val="1"/>
      <charset val="204"/>
    </font>
    <font>
      <b/>
      <sz val="12"/>
      <name val="Times New Roman"/>
      <family val="1"/>
      <charset val="204"/>
    </font>
    <font>
      <b/>
      <i/>
      <sz val="12"/>
      <name val="Times New Roman"/>
      <family val="1"/>
      <charset val="204"/>
    </font>
    <font>
      <sz val="12"/>
      <name val="Times New Roman"/>
      <family val="1"/>
      <charset val="204"/>
    </font>
    <font>
      <b/>
      <sz val="20"/>
      <name val="Times New Roman"/>
      <family val="1"/>
      <charset val="204"/>
    </font>
    <font>
      <sz val="14"/>
      <name val="Times New Roman"/>
      <family val="1"/>
      <charset val="204"/>
    </font>
    <font>
      <sz val="11"/>
      <color rgb="FF000000"/>
      <name val="Times New Roman"/>
      <family val="1"/>
      <charset val="204"/>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FFFFFF"/>
        <bgColor indexed="64"/>
      </patternFill>
    </fill>
    <fill>
      <patternFill patternType="solid">
        <fgColor rgb="FFFF000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s>
  <cellStyleXfs count="5">
    <xf numFmtId="0" fontId="0" fillId="0" borderId="0"/>
    <xf numFmtId="43" fontId="9" fillId="0" borderId="0" applyFont="0" applyFill="0" applyBorder="0" applyAlignment="0" applyProtection="0"/>
    <xf numFmtId="0" fontId="2" fillId="0" borderId="0"/>
    <xf numFmtId="0" fontId="1" fillId="0" borderId="0"/>
    <xf numFmtId="0" fontId="1" fillId="0" borderId="0"/>
  </cellStyleXfs>
  <cellXfs count="215">
    <xf numFmtId="0" fontId="0" fillId="0" borderId="0" xfId="0"/>
    <xf numFmtId="0" fontId="3" fillId="0" borderId="0" xfId="0" applyFont="1"/>
    <xf numFmtId="0" fontId="3" fillId="0" borderId="1" xfId="0" applyFont="1" applyBorder="1"/>
    <xf numFmtId="0" fontId="3" fillId="0" borderId="0" xfId="0" applyFont="1" applyAlignment="1">
      <alignment horizontal="center" vertical="center"/>
    </xf>
    <xf numFmtId="0" fontId="4" fillId="0" borderId="1" xfId="0" applyFont="1" applyFill="1" applyBorder="1" applyAlignment="1">
      <alignment horizontal="left" vertical="center" wrapText="1"/>
    </xf>
    <xf numFmtId="0" fontId="3" fillId="0" borderId="1" xfId="0" applyFont="1" applyBorder="1" applyAlignment="1">
      <alignment vertical="center" wrapText="1"/>
    </xf>
    <xf numFmtId="0" fontId="5" fillId="2" borderId="1" xfId="0" applyFont="1" applyFill="1" applyBorder="1" applyAlignment="1">
      <alignment horizontal="justify" vertical="top" wrapText="1"/>
    </xf>
    <xf numFmtId="0" fontId="3" fillId="0" borderId="1" xfId="0" applyFont="1" applyBorder="1" applyAlignment="1">
      <alignment horizontal="center" vertical="center"/>
    </xf>
    <xf numFmtId="0" fontId="6" fillId="2" borderId="1" xfId="0" applyFont="1" applyFill="1" applyBorder="1" applyAlignment="1">
      <alignment horizontal="justify" vertical="top" wrapText="1"/>
    </xf>
    <xf numFmtId="0" fontId="7" fillId="0" borderId="0" xfId="0" applyFont="1"/>
    <xf numFmtId="0" fontId="7" fillId="0" borderId="0" xfId="0" applyFont="1" applyAlignment="1">
      <alignment horizontal="center"/>
    </xf>
    <xf numFmtId="0" fontId="4" fillId="0" borderId="1" xfId="0" applyFont="1" applyBorder="1" applyAlignment="1">
      <alignment horizontal="center" vertical="center"/>
    </xf>
    <xf numFmtId="0" fontId="4" fillId="0"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0" xfId="0" applyFont="1" applyAlignment="1">
      <alignment horizontal="center" vertical="center"/>
    </xf>
    <xf numFmtId="165" fontId="4" fillId="3" borderId="1"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xf>
    <xf numFmtId="0" fontId="8" fillId="0" borderId="1" xfId="0" applyFont="1" applyBorder="1" applyAlignment="1">
      <alignment horizontal="center" vertical="center"/>
    </xf>
    <xf numFmtId="0" fontId="4" fillId="0" borderId="0" xfId="0" applyFont="1" applyAlignment="1">
      <alignment vertical="center"/>
    </xf>
    <xf numFmtId="0" fontId="4" fillId="0" borderId="1" xfId="0" applyFont="1" applyBorder="1" applyAlignment="1">
      <alignment vertical="center"/>
    </xf>
    <xf numFmtId="0" fontId="4" fillId="0" borderId="0" xfId="0" applyFont="1" applyFill="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 fontId="4" fillId="0" borderId="1" xfId="0" applyNumberFormat="1"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wrapText="1"/>
    </xf>
    <xf numFmtId="0" fontId="3" fillId="0" borderId="0" xfId="0" applyFont="1" applyAlignment="1">
      <alignment horizontal="left"/>
    </xf>
    <xf numFmtId="0" fontId="3" fillId="0" borderId="0" xfId="0" applyFont="1" applyAlignment="1">
      <alignment horizontal="left"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165" fontId="11" fillId="0" borderId="1" xfId="0" applyNumberFormat="1" applyFont="1" applyBorder="1" applyAlignment="1">
      <alignment horizontal="center" vertical="center" wrapText="1"/>
    </xf>
    <xf numFmtId="165" fontId="11" fillId="0" borderId="1" xfId="0" applyNumberFormat="1" applyFont="1" applyFill="1" applyBorder="1" applyAlignment="1">
      <alignment horizontal="center" vertical="center" wrapText="1"/>
    </xf>
    <xf numFmtId="165" fontId="3" fillId="0" borderId="0" xfId="0" applyNumberFormat="1" applyFont="1" applyAlignment="1">
      <alignment horizontal="center" vertical="center"/>
    </xf>
    <xf numFmtId="165" fontId="11" fillId="0" borderId="0" xfId="0" applyNumberFormat="1" applyFont="1" applyAlignment="1">
      <alignment horizontal="center"/>
    </xf>
    <xf numFmtId="1" fontId="11" fillId="0" borderId="1" xfId="0" applyNumberFormat="1" applyFont="1" applyBorder="1" applyAlignment="1">
      <alignment horizontal="center" vertical="center" wrapText="1"/>
    </xf>
    <xf numFmtId="1" fontId="4" fillId="3" borderId="1" xfId="0" applyNumberFormat="1" applyFont="1" applyFill="1" applyBorder="1" applyAlignment="1">
      <alignment horizontal="center" vertical="center" wrapText="1"/>
    </xf>
    <xf numFmtId="165" fontId="11" fillId="0" borderId="0" xfId="0" applyNumberFormat="1" applyFont="1" applyAlignment="1">
      <alignment horizontal="right"/>
    </xf>
    <xf numFmtId="0" fontId="3" fillId="0" borderId="0" xfId="0" applyFont="1" applyAlignment="1">
      <alignment wrapText="1"/>
    </xf>
    <xf numFmtId="49" fontId="4" fillId="0" borderId="1" xfId="1"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0" fontId="3" fillId="0" borderId="1" xfId="0" applyFont="1" applyBorder="1" applyAlignment="1">
      <alignment horizontal="center" vertical="top" wrapText="1"/>
    </xf>
    <xf numFmtId="14" fontId="3" fillId="0" borderId="1" xfId="0" applyNumberFormat="1" applyFont="1" applyBorder="1" applyAlignment="1">
      <alignment horizontal="center" vertical="top" wrapText="1"/>
    </xf>
    <xf numFmtId="14" fontId="3" fillId="0" borderId="1" xfId="0" applyNumberFormat="1" applyFont="1" applyBorder="1" applyAlignment="1">
      <alignment horizontal="left" vertical="top"/>
    </xf>
    <xf numFmtId="0" fontId="3" fillId="0" borderId="1" xfId="0" applyFont="1" applyFill="1" applyBorder="1" applyAlignment="1">
      <alignment horizontal="left" vertical="top" wrapText="1"/>
    </xf>
    <xf numFmtId="0" fontId="4"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65" fontId="3" fillId="0" borderId="1" xfId="0" applyNumberFormat="1" applyFont="1" applyFill="1" applyBorder="1" applyAlignment="1">
      <alignment horizontal="center" vertical="center"/>
    </xf>
    <xf numFmtId="165" fontId="4" fillId="0" borderId="1" xfId="1" applyNumberFormat="1" applyFont="1" applyFill="1" applyBorder="1" applyAlignment="1">
      <alignment horizontal="center" vertical="center" wrapText="1"/>
    </xf>
    <xf numFmtId="165" fontId="3" fillId="0" borderId="1" xfId="1" applyNumberFormat="1" applyFont="1" applyFill="1" applyBorder="1" applyAlignment="1">
      <alignment horizontal="center" vertical="center" wrapText="1"/>
    </xf>
    <xf numFmtId="1" fontId="4" fillId="3" borderId="1" xfId="1" applyNumberFormat="1" applyFont="1" applyFill="1" applyBorder="1" applyAlignment="1">
      <alignment horizontal="center" vertical="center"/>
    </xf>
    <xf numFmtId="0" fontId="3" fillId="0" borderId="0" xfId="0" applyFont="1" applyAlignment="1">
      <alignment horizontal="center"/>
    </xf>
    <xf numFmtId="0" fontId="13" fillId="0" borderId="0" xfId="3" applyFont="1"/>
    <xf numFmtId="0" fontId="4" fillId="0" borderId="0" xfId="3" applyFont="1" applyAlignment="1">
      <alignment horizontal="right" wrapText="1"/>
    </xf>
    <xf numFmtId="0" fontId="4" fillId="0" borderId="0" xfId="3" applyFont="1"/>
    <xf numFmtId="0" fontId="14" fillId="0" borderId="0" xfId="3" applyFont="1" applyAlignment="1">
      <alignment horizontal="right"/>
    </xf>
    <xf numFmtId="0" fontId="15" fillId="0" borderId="0" xfId="3" applyFont="1" applyAlignment="1">
      <alignment horizontal="center" vertical="top"/>
    </xf>
    <xf numFmtId="0" fontId="4" fillId="0" borderId="1" xfId="3" applyFont="1" applyBorder="1" applyAlignment="1">
      <alignment horizontal="center" vertical="center" wrapText="1"/>
    </xf>
    <xf numFmtId="0" fontId="4" fillId="4" borderId="1" xfId="3" applyFont="1" applyFill="1" applyBorder="1" applyAlignment="1">
      <alignment horizontal="center" vertical="center" wrapText="1"/>
    </xf>
    <xf numFmtId="0" fontId="14" fillId="5" borderId="1" xfId="3" applyFont="1" applyFill="1" applyBorder="1" applyAlignment="1">
      <alignment vertical="top" wrapText="1"/>
    </xf>
    <xf numFmtId="0" fontId="17" fillId="5" borderId="1" xfId="3" applyFont="1" applyFill="1" applyBorder="1" applyAlignment="1">
      <alignment vertical="top" wrapText="1"/>
    </xf>
    <xf numFmtId="165" fontId="14" fillId="5" borderId="1" xfId="3" applyNumberFormat="1" applyFont="1" applyFill="1" applyBorder="1" applyAlignment="1">
      <alignment vertical="top" wrapText="1"/>
    </xf>
    <xf numFmtId="0" fontId="18" fillId="0" borderId="1" xfId="3" applyFont="1" applyBorder="1" applyAlignment="1">
      <alignment vertical="top" wrapText="1"/>
    </xf>
    <xf numFmtId="0" fontId="19" fillId="0" borderId="1" xfId="3" applyFont="1" applyBorder="1" applyAlignment="1">
      <alignment vertical="top" wrapText="1"/>
    </xf>
    <xf numFmtId="0" fontId="6" fillId="4" borderId="1" xfId="3" applyFont="1" applyFill="1" applyBorder="1" applyAlignment="1">
      <alignment horizontal="center" vertical="top" wrapText="1"/>
    </xf>
    <xf numFmtId="1" fontId="19" fillId="0" borderId="1" xfId="3" applyNumberFormat="1" applyFont="1" applyBorder="1" applyAlignment="1">
      <alignment horizontal="center" vertical="top" wrapText="1"/>
    </xf>
    <xf numFmtId="10" fontId="19" fillId="0" borderId="1" xfId="3" applyNumberFormat="1" applyFont="1" applyBorder="1" applyAlignment="1">
      <alignment horizontal="center" vertical="top" wrapText="1"/>
    </xf>
    <xf numFmtId="16" fontId="4" fillId="0" borderId="1" xfId="3" applyNumberFormat="1" applyFont="1" applyBorder="1" applyAlignment="1">
      <alignment horizontal="center" vertical="top" wrapText="1"/>
    </xf>
    <xf numFmtId="0" fontId="4" fillId="0" borderId="1" xfId="3" applyFont="1" applyBorder="1" applyAlignment="1">
      <alignment horizontal="justify" vertical="top" wrapText="1"/>
    </xf>
    <xf numFmtId="9" fontId="4" fillId="0" borderId="1" xfId="3" applyNumberFormat="1" applyFont="1" applyBorder="1" applyAlignment="1">
      <alignment horizontal="center" vertical="top" wrapText="1"/>
    </xf>
    <xf numFmtId="49" fontId="20" fillId="6" borderId="1" xfId="3" applyNumberFormat="1" applyFont="1" applyFill="1" applyBorder="1" applyAlignment="1">
      <alignment horizontal="center" vertical="top" wrapText="1"/>
    </xf>
    <xf numFmtId="1" fontId="18" fillId="0" borderId="1" xfId="3" applyNumberFormat="1" applyFont="1" applyBorder="1" applyAlignment="1">
      <alignment horizontal="center" vertical="top" wrapText="1"/>
    </xf>
    <xf numFmtId="10" fontId="18" fillId="0" borderId="1" xfId="3" applyNumberFormat="1" applyFont="1" applyBorder="1" applyAlignment="1">
      <alignment horizontal="center" vertical="top"/>
    </xf>
    <xf numFmtId="0" fontId="4" fillId="0" borderId="1" xfId="3" applyFont="1" applyBorder="1" applyAlignment="1">
      <alignment horizontal="center" vertical="top" wrapText="1"/>
    </xf>
    <xf numFmtId="0" fontId="4" fillId="0" borderId="1" xfId="3" applyFont="1" applyFill="1" applyBorder="1" applyAlignment="1">
      <alignment horizontal="justify" vertical="top" wrapText="1"/>
    </xf>
    <xf numFmtId="0" fontId="4" fillId="0" borderId="6" xfId="3" applyFont="1" applyFill="1" applyBorder="1" applyAlignment="1">
      <alignment horizontal="justify" vertical="top" wrapText="1"/>
    </xf>
    <xf numFmtId="9" fontId="4" fillId="0" borderId="6" xfId="3" applyNumberFormat="1" applyFont="1" applyFill="1" applyBorder="1" applyAlignment="1">
      <alignment horizontal="center" vertical="top" wrapText="1"/>
    </xf>
    <xf numFmtId="0" fontId="4" fillId="6" borderId="1" xfId="3" applyFont="1" applyFill="1" applyBorder="1" applyAlignment="1">
      <alignment horizontal="center" vertical="top" wrapText="1"/>
    </xf>
    <xf numFmtId="0" fontId="4" fillId="0" borderId="5" xfId="3" applyFont="1" applyBorder="1" applyAlignment="1">
      <alignment horizontal="center" vertical="top" wrapText="1"/>
    </xf>
    <xf numFmtId="0" fontId="4" fillId="0" borderId="5" xfId="3" applyFont="1" applyBorder="1" applyAlignment="1">
      <alignment horizontal="justify" vertical="top" wrapText="1"/>
    </xf>
    <xf numFmtId="0" fontId="4" fillId="0" borderId="5" xfId="3" applyFont="1" applyFill="1" applyBorder="1" applyAlignment="1">
      <alignment horizontal="justify" vertical="top" wrapText="1"/>
    </xf>
    <xf numFmtId="0" fontId="4" fillId="6" borderId="5" xfId="3" applyFont="1" applyFill="1" applyBorder="1" applyAlignment="1">
      <alignment horizontal="center" vertical="top" wrapText="1"/>
    </xf>
    <xf numFmtId="0" fontId="19" fillId="0" borderId="5" xfId="3" applyFont="1" applyBorder="1" applyAlignment="1">
      <alignment vertical="top" wrapText="1"/>
    </xf>
    <xf numFmtId="0" fontId="6" fillId="4" borderId="5" xfId="3" applyFont="1" applyFill="1" applyBorder="1" applyAlignment="1">
      <alignment horizontal="center" vertical="top" wrapText="1"/>
    </xf>
    <xf numFmtId="9" fontId="4" fillId="0" borderId="1" xfId="3" applyNumberFormat="1" applyFont="1" applyFill="1" applyBorder="1" applyAlignment="1">
      <alignment horizontal="center" vertical="top" wrapText="1"/>
    </xf>
    <xf numFmtId="0" fontId="13" fillId="0" borderId="0" xfId="3" applyFont="1" applyAlignment="1">
      <alignment vertical="top" wrapText="1"/>
    </xf>
    <xf numFmtId="0" fontId="17" fillId="5" borderId="1" xfId="3" applyFont="1" applyFill="1" applyBorder="1" applyAlignment="1">
      <alignment horizontal="center" vertical="top" wrapText="1"/>
    </xf>
    <xf numFmtId="10" fontId="17" fillId="5" borderId="1" xfId="3" applyNumberFormat="1" applyFont="1" applyFill="1" applyBorder="1" applyAlignment="1">
      <alignment horizontal="center" vertical="top" wrapText="1"/>
    </xf>
    <xf numFmtId="0" fontId="18" fillId="0" borderId="5" xfId="3" applyFont="1" applyBorder="1" applyAlignment="1">
      <alignment vertical="top" wrapText="1"/>
    </xf>
    <xf numFmtId="1" fontId="19" fillId="0" borderId="5" xfId="3" applyNumberFormat="1" applyFont="1" applyBorder="1" applyAlignment="1">
      <alignment horizontal="center" vertical="top" wrapText="1"/>
    </xf>
    <xf numFmtId="10" fontId="19" fillId="0" borderId="5" xfId="3" applyNumberFormat="1" applyFont="1" applyBorder="1" applyAlignment="1">
      <alignment horizontal="center" vertical="top" wrapText="1"/>
    </xf>
    <xf numFmtId="10" fontId="18" fillId="3" borderId="1" xfId="3" applyNumberFormat="1" applyFont="1" applyFill="1" applyBorder="1" applyAlignment="1">
      <alignment horizontal="center" vertical="top"/>
    </xf>
    <xf numFmtId="0" fontId="4" fillId="3" borderId="6" xfId="3" applyFont="1" applyFill="1" applyBorder="1" applyAlignment="1">
      <alignment horizontal="center" vertical="top" wrapText="1"/>
    </xf>
    <xf numFmtId="0" fontId="4" fillId="6" borderId="6" xfId="3" applyFont="1" applyFill="1" applyBorder="1" applyAlignment="1">
      <alignment horizontal="center" vertical="top" wrapText="1"/>
    </xf>
    <xf numFmtId="0" fontId="4" fillId="0" borderId="1" xfId="3" applyFont="1" applyBorder="1" applyAlignment="1">
      <alignment vertical="top" wrapText="1"/>
    </xf>
    <xf numFmtId="0" fontId="19" fillId="0" borderId="1" xfId="3" applyFont="1" applyFill="1" applyBorder="1" applyAlignment="1">
      <alignment vertical="top" wrapText="1"/>
    </xf>
    <xf numFmtId="0" fontId="18" fillId="0" borderId="1" xfId="3" applyFont="1" applyFill="1" applyBorder="1" applyAlignment="1">
      <alignment vertical="top" wrapText="1"/>
    </xf>
    <xf numFmtId="4" fontId="19" fillId="0" borderId="1" xfId="3" applyNumberFormat="1" applyFont="1" applyBorder="1" applyAlignment="1">
      <alignment horizontal="center" vertical="top" wrapText="1"/>
    </xf>
    <xf numFmtId="4" fontId="4" fillId="6" borderId="1" xfId="3" applyNumberFormat="1" applyFont="1" applyFill="1" applyBorder="1" applyAlignment="1">
      <alignment horizontal="center" vertical="top" wrapText="1"/>
    </xf>
    <xf numFmtId="4" fontId="4" fillId="0" borderId="1" xfId="3" applyNumberFormat="1" applyFont="1" applyBorder="1" applyAlignment="1">
      <alignment horizontal="center" vertical="top" wrapText="1"/>
    </xf>
    <xf numFmtId="10" fontId="4" fillId="0" borderId="1" xfId="3" applyNumberFormat="1" applyFont="1" applyBorder="1" applyAlignment="1">
      <alignment horizontal="center" vertical="top" wrapText="1"/>
    </xf>
    <xf numFmtId="0" fontId="4" fillId="3" borderId="1" xfId="3" applyFont="1" applyFill="1" applyBorder="1" applyAlignment="1">
      <alignment horizontal="justify" vertical="top" wrapText="1"/>
    </xf>
    <xf numFmtId="9" fontId="4" fillId="3" borderId="1" xfId="3" applyNumberFormat="1" applyFont="1" applyFill="1" applyBorder="1" applyAlignment="1">
      <alignment horizontal="center" vertical="top" wrapText="1"/>
    </xf>
    <xf numFmtId="4" fontId="4" fillId="4" borderId="1" xfId="3" applyNumberFormat="1" applyFont="1" applyFill="1" applyBorder="1" applyAlignment="1">
      <alignment horizontal="center" vertical="top" wrapText="1"/>
    </xf>
    <xf numFmtId="0" fontId="4" fillId="0" borderId="1" xfId="3" applyFont="1" applyBorder="1"/>
    <xf numFmtId="0" fontId="18" fillId="0" borderId="1" xfId="3" applyFont="1" applyBorder="1"/>
    <xf numFmtId="4" fontId="6" fillId="4" borderId="1" xfId="3" applyNumberFormat="1" applyFont="1" applyFill="1" applyBorder="1" applyAlignment="1">
      <alignment horizontal="center" vertical="top" wrapText="1"/>
    </xf>
    <xf numFmtId="2" fontId="18" fillId="0" borderId="1" xfId="3" applyNumberFormat="1" applyFont="1" applyBorder="1" applyAlignment="1">
      <alignment horizontal="center"/>
    </xf>
    <xf numFmtId="10" fontId="18" fillId="0" borderId="1" xfId="3" applyNumberFormat="1" applyFont="1" applyBorder="1" applyAlignment="1">
      <alignment horizontal="center"/>
    </xf>
    <xf numFmtId="0" fontId="4" fillId="0" borderId="0" xfId="3" applyFont="1" applyBorder="1"/>
    <xf numFmtId="0" fontId="8" fillId="0" borderId="0" xfId="3" applyFont="1" applyBorder="1"/>
    <xf numFmtId="0" fontId="4" fillId="0" borderId="0" xfId="3" applyFont="1" applyBorder="1" applyAlignment="1">
      <alignment horizontal="center"/>
    </xf>
    <xf numFmtId="4" fontId="8" fillId="0" borderId="0" xfId="3" applyNumberFormat="1" applyFont="1" applyBorder="1" applyAlignment="1">
      <alignment horizontal="center"/>
    </xf>
    <xf numFmtId="10" fontId="8" fillId="0" borderId="0" xfId="3" applyNumberFormat="1" applyFont="1" applyBorder="1" applyAlignment="1">
      <alignment horizontal="center"/>
    </xf>
    <xf numFmtId="0" fontId="21" fillId="0" borderId="3" xfId="3" applyFont="1" applyBorder="1" applyAlignment="1">
      <alignment horizontal="left" vertical="top" wrapText="1"/>
    </xf>
    <xf numFmtId="0" fontId="8" fillId="7" borderId="1" xfId="3" applyFont="1" applyFill="1" applyBorder="1" applyAlignment="1">
      <alignment horizontal="center" vertical="center" wrapText="1"/>
    </xf>
    <xf numFmtId="49" fontId="4" fillId="7" borderId="1" xfId="3" applyNumberFormat="1" applyFont="1" applyFill="1" applyBorder="1" applyAlignment="1">
      <alignment horizontal="center" vertical="center" wrapText="1"/>
    </xf>
    <xf numFmtId="0" fontId="8" fillId="7" borderId="9" xfId="3" applyFont="1" applyFill="1" applyBorder="1" applyAlignment="1">
      <alignment horizontal="center" vertical="top" wrapText="1"/>
    </xf>
    <xf numFmtId="49" fontId="4" fillId="7" borderId="9" xfId="3" applyNumberFormat="1" applyFont="1" applyFill="1" applyBorder="1" applyAlignment="1">
      <alignment horizontal="center" vertical="center" wrapText="1"/>
    </xf>
    <xf numFmtId="0" fontId="4" fillId="0" borderId="9" xfId="3" applyFont="1" applyBorder="1" applyAlignment="1">
      <alignment horizontal="justify" vertical="top" wrapText="1"/>
    </xf>
    <xf numFmtId="0" fontId="22" fillId="0" borderId="0" xfId="3" applyFont="1" applyAlignment="1">
      <alignment horizontal="right"/>
    </xf>
    <xf numFmtId="0" fontId="4" fillId="0" borderId="1" xfId="4" applyFont="1" applyBorder="1" applyAlignment="1">
      <alignment horizontal="left" vertical="top"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justify" vertical="top" wrapText="1"/>
    </xf>
    <xf numFmtId="165" fontId="4" fillId="0" borderId="1" xfId="0" applyNumberFormat="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1" fillId="0" borderId="1" xfId="0" applyFont="1" applyBorder="1" applyAlignment="1">
      <alignment horizontal="center" vertical="center" wrapText="1"/>
    </xf>
    <xf numFmtId="165" fontId="10" fillId="0" borderId="5" xfId="0" applyNumberFormat="1" applyFont="1" applyBorder="1" applyAlignment="1">
      <alignment horizontal="left" vertical="top" wrapText="1"/>
    </xf>
    <xf numFmtId="0" fontId="3" fillId="0" borderId="1" xfId="0" applyFont="1" applyFill="1" applyBorder="1" applyAlignment="1">
      <alignment vertical="center" wrapText="1"/>
    </xf>
    <xf numFmtId="0" fontId="3" fillId="0" borderId="1" xfId="0" applyFont="1" applyFill="1" applyBorder="1" applyAlignment="1">
      <alignment horizontal="center" vertical="top" wrapText="1"/>
    </xf>
    <xf numFmtId="14" fontId="3" fillId="0" borderId="1" xfId="0" applyNumberFormat="1" applyFont="1" applyFill="1" applyBorder="1" applyAlignment="1">
      <alignment horizontal="center" vertical="top" wrapText="1"/>
    </xf>
    <xf numFmtId="14" fontId="3" fillId="0" borderId="1" xfId="0" applyNumberFormat="1" applyFont="1" applyFill="1" applyBorder="1" applyAlignment="1">
      <alignment horizontal="left" vertical="top"/>
    </xf>
    <xf numFmtId="14" fontId="3" fillId="0" borderId="1" xfId="0" applyNumberFormat="1" applyFont="1" applyFill="1" applyBorder="1" applyAlignment="1">
      <alignment horizontal="left" vertical="top" wrapText="1"/>
    </xf>
    <xf numFmtId="0" fontId="3" fillId="0" borderId="0" xfId="0" applyFont="1" applyFill="1"/>
    <xf numFmtId="0" fontId="3" fillId="0" borderId="1" xfId="0" applyFont="1" applyFill="1" applyBorder="1" applyAlignment="1">
      <alignment horizontal="justify" vertical="center" wrapText="1"/>
    </xf>
    <xf numFmtId="0" fontId="3" fillId="0" borderId="1" xfId="0" applyFont="1" applyFill="1" applyBorder="1" applyAlignment="1">
      <alignment vertical="top" wrapText="1"/>
    </xf>
    <xf numFmtId="0" fontId="3" fillId="9" borderId="0" xfId="0" applyFont="1" applyFill="1"/>
    <xf numFmtId="165" fontId="11" fillId="0" borderId="5" xfId="0" applyNumberFormat="1" applyFont="1" applyFill="1" applyBorder="1" applyAlignment="1">
      <alignment horizontal="center" vertical="top" wrapText="1"/>
    </xf>
    <xf numFmtId="165" fontId="10" fillId="0" borderId="1" xfId="0" applyNumberFormat="1" applyFont="1" applyFill="1" applyBorder="1" applyAlignment="1">
      <alignment horizontal="center" vertical="center" wrapText="1"/>
    </xf>
    <xf numFmtId="165" fontId="10" fillId="0" borderId="5" xfId="0" applyNumberFormat="1" applyFont="1" applyFill="1" applyBorder="1" applyAlignment="1">
      <alignment horizontal="center" vertical="top" wrapText="1"/>
    </xf>
    <xf numFmtId="165" fontId="10" fillId="0" borderId="1" xfId="0" applyNumberFormat="1" applyFont="1" applyBorder="1" applyAlignment="1">
      <alignment horizontal="left" vertical="center" wrapText="1"/>
    </xf>
    <xf numFmtId="165" fontId="11" fillId="0" borderId="1" xfId="0" applyNumberFormat="1" applyFont="1" applyBorder="1" applyAlignment="1">
      <alignment horizontal="left" vertical="center" wrapText="1"/>
    </xf>
    <xf numFmtId="165" fontId="11" fillId="0" borderId="5" xfId="0" applyNumberFormat="1" applyFont="1" applyBorder="1" applyAlignment="1">
      <alignment horizontal="left" vertical="top" wrapText="1"/>
    </xf>
    <xf numFmtId="0" fontId="4" fillId="0" borderId="1" xfId="0" applyFont="1" applyFill="1" applyBorder="1" applyAlignment="1">
      <alignment horizontal="left" vertical="top" wrapText="1"/>
    </xf>
    <xf numFmtId="0" fontId="3"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4" fillId="9" borderId="1" xfId="0" applyFont="1" applyFill="1" applyBorder="1" applyAlignment="1">
      <alignment horizontal="center" vertical="center" wrapText="1"/>
    </xf>
    <xf numFmtId="0" fontId="4" fillId="9" borderId="1" xfId="0" applyFont="1" applyFill="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wrapText="1"/>
    </xf>
    <xf numFmtId="0" fontId="3" fillId="0" borderId="2" xfId="0" applyFont="1" applyFill="1" applyBorder="1" applyAlignment="1">
      <alignment horizontal="center" vertical="center" wrapText="1"/>
    </xf>
    <xf numFmtId="0" fontId="0" fillId="0" borderId="3" xfId="0" applyFill="1" applyBorder="1" applyAlignment="1"/>
    <xf numFmtId="0" fontId="0" fillId="0" borderId="4" xfId="0" applyFill="1" applyBorder="1" applyAlignment="1"/>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11" fillId="0" borderId="1" xfId="0" applyFont="1" applyBorder="1" applyAlignment="1">
      <alignment horizontal="center" vertical="center" wrapText="1"/>
    </xf>
    <xf numFmtId="0" fontId="3" fillId="0" borderId="0" xfId="0" applyFont="1" applyAlignment="1">
      <alignment horizontal="center" wrapText="1"/>
    </xf>
    <xf numFmtId="0" fontId="3" fillId="0" borderId="0" xfId="0" applyFont="1" applyAlignment="1">
      <alignment horizontal="center"/>
    </xf>
    <xf numFmtId="0" fontId="7" fillId="0" borderId="1" xfId="0" applyFont="1" applyBorder="1" applyAlignment="1">
      <alignment horizontal="center"/>
    </xf>
    <xf numFmtId="0" fontId="11" fillId="0" borderId="5" xfId="0" applyFont="1" applyFill="1" applyBorder="1" applyAlignment="1">
      <alignment horizontal="left" vertical="top" wrapText="1"/>
    </xf>
    <xf numFmtId="0" fontId="11" fillId="0" borderId="7" xfId="0" applyFont="1" applyFill="1" applyBorder="1" applyAlignment="1">
      <alignment horizontal="left" vertical="top" wrapText="1"/>
    </xf>
    <xf numFmtId="0" fontId="11" fillId="0" borderId="6" xfId="0" applyFont="1" applyFill="1" applyBorder="1" applyAlignment="1">
      <alignment horizontal="left" vertical="top" wrapText="1"/>
    </xf>
    <xf numFmtId="0" fontId="10" fillId="0" borderId="5" xfId="0" applyFont="1" applyFill="1" applyBorder="1" applyAlignment="1">
      <alignment horizontal="left" vertical="top" wrapText="1"/>
    </xf>
    <xf numFmtId="0" fontId="10" fillId="0" borderId="7" xfId="0" applyFont="1" applyFill="1" applyBorder="1" applyAlignment="1">
      <alignment horizontal="left" vertical="top" wrapText="1"/>
    </xf>
    <xf numFmtId="0" fontId="10" fillId="0" borderId="6"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7" xfId="0" applyFont="1" applyFill="1" applyBorder="1" applyAlignment="1">
      <alignment horizontal="left" vertical="top" wrapText="1"/>
    </xf>
    <xf numFmtId="0" fontId="10" fillId="3" borderId="6" xfId="0" applyFont="1" applyFill="1" applyBorder="1" applyAlignment="1">
      <alignment horizontal="left" vertical="top" wrapText="1"/>
    </xf>
    <xf numFmtId="165" fontId="11" fillId="0" borderId="5" xfId="0" applyNumberFormat="1" applyFont="1" applyBorder="1" applyAlignment="1">
      <alignment horizontal="left" vertical="top" wrapText="1"/>
    </xf>
    <xf numFmtId="165" fontId="11" fillId="0" borderId="7" xfId="0" applyNumberFormat="1" applyFont="1" applyBorder="1" applyAlignment="1">
      <alignment horizontal="left" vertical="top" wrapText="1"/>
    </xf>
    <xf numFmtId="165" fontId="11" fillId="0" borderId="6" xfId="0" applyNumberFormat="1" applyFont="1" applyBorder="1" applyAlignment="1">
      <alignment horizontal="left" vertical="top" wrapText="1"/>
    </xf>
    <xf numFmtId="0" fontId="3" fillId="8" borderId="0" xfId="0" applyFont="1" applyFill="1" applyAlignment="1">
      <alignment horizontal="center"/>
    </xf>
    <xf numFmtId="165" fontId="10" fillId="0" borderId="5" xfId="0" applyNumberFormat="1" applyFont="1" applyBorder="1" applyAlignment="1">
      <alignment horizontal="left" vertical="top" wrapText="1"/>
    </xf>
    <xf numFmtId="165" fontId="10" fillId="0" borderId="7" xfId="0" applyNumberFormat="1" applyFont="1" applyBorder="1" applyAlignment="1">
      <alignment horizontal="left" vertical="top" wrapText="1"/>
    </xf>
    <xf numFmtId="165" fontId="10" fillId="0" borderId="6" xfId="0" applyNumberFormat="1" applyFont="1" applyBorder="1" applyAlignment="1">
      <alignment horizontal="left" vertical="top" wrapText="1"/>
    </xf>
    <xf numFmtId="0" fontId="21" fillId="0" borderId="2" xfId="3" applyFont="1" applyBorder="1" applyAlignment="1">
      <alignment horizontal="left" vertical="top" wrapText="1"/>
    </xf>
    <xf numFmtId="0" fontId="21" fillId="0" borderId="3" xfId="3" applyFont="1" applyBorder="1" applyAlignment="1">
      <alignment horizontal="left" vertical="top" wrapText="1"/>
    </xf>
    <xf numFmtId="0" fontId="21" fillId="0" borderId="4" xfId="3" applyFont="1" applyBorder="1" applyAlignment="1">
      <alignment horizontal="left" vertical="top" wrapText="1"/>
    </xf>
    <xf numFmtId="164" fontId="8" fillId="0" borderId="3" xfId="3" applyNumberFormat="1" applyFont="1" applyFill="1" applyBorder="1" applyAlignment="1">
      <alignment horizontal="center" vertical="center"/>
    </xf>
    <xf numFmtId="164" fontId="8" fillId="0" borderId="4" xfId="3" applyNumberFormat="1" applyFont="1" applyFill="1" applyBorder="1" applyAlignment="1">
      <alignment horizontal="center" vertical="center"/>
    </xf>
    <xf numFmtId="0" fontId="14" fillId="0" borderId="0" xfId="3" applyFont="1" applyAlignment="1">
      <alignment horizontal="right"/>
    </xf>
    <xf numFmtId="0" fontId="15" fillId="0" borderId="0" xfId="3" applyFont="1" applyAlignment="1">
      <alignment horizontal="center" vertical="top" wrapText="1"/>
    </xf>
    <xf numFmtId="0" fontId="4" fillId="0" borderId="5" xfId="3" applyFont="1" applyBorder="1" applyAlignment="1">
      <alignment horizontal="center" vertical="top" wrapText="1"/>
    </xf>
    <xf numFmtId="0" fontId="4" fillId="0" borderId="7" xfId="3" applyFont="1" applyBorder="1" applyAlignment="1">
      <alignment horizontal="center" vertical="top" wrapText="1"/>
    </xf>
    <xf numFmtId="0" fontId="4" fillId="0" borderId="6" xfId="3" applyFont="1" applyBorder="1" applyAlignment="1">
      <alignment horizontal="center" vertical="top" wrapText="1"/>
    </xf>
    <xf numFmtId="0" fontId="4" fillId="0" borderId="5" xfId="3" applyFont="1" applyFill="1" applyBorder="1" applyAlignment="1">
      <alignment horizontal="center" vertical="top" wrapText="1"/>
    </xf>
    <xf numFmtId="0" fontId="4" fillId="0" borderId="7" xfId="3" applyFont="1" applyFill="1" applyBorder="1" applyAlignment="1">
      <alignment horizontal="center" vertical="top" wrapText="1"/>
    </xf>
    <xf numFmtId="0" fontId="4" fillId="0" borderId="6" xfId="3" applyFont="1" applyFill="1" applyBorder="1" applyAlignment="1">
      <alignment horizontal="center" vertical="top" wrapText="1"/>
    </xf>
    <xf numFmtId="0" fontId="4" fillId="0" borderId="0" xfId="3" applyFont="1" applyFill="1" applyBorder="1" applyAlignment="1">
      <alignment horizontal="justify" vertical="top" wrapText="1"/>
    </xf>
    <xf numFmtId="0" fontId="4" fillId="0" borderId="8" xfId="3" applyFont="1" applyFill="1" applyBorder="1" applyAlignment="1">
      <alignment horizontal="justify" vertical="top" wrapText="1"/>
    </xf>
    <xf numFmtId="0" fontId="4" fillId="0" borderId="1" xfId="3" applyFont="1" applyBorder="1" applyAlignment="1">
      <alignment horizontal="justify" vertical="top" wrapText="1"/>
    </xf>
    <xf numFmtId="0" fontId="15" fillId="0" borderId="0" xfId="3" applyFont="1" applyFill="1" applyBorder="1" applyAlignment="1">
      <alignment horizontal="center" vertical="top" wrapText="1"/>
    </xf>
    <xf numFmtId="0" fontId="8" fillId="0" borderId="2" xfId="3" applyFont="1" applyBorder="1" applyAlignment="1">
      <alignment horizontal="center" vertical="center" wrapText="1"/>
    </xf>
    <xf numFmtId="0" fontId="8" fillId="0" borderId="3" xfId="3" applyFont="1" applyBorder="1" applyAlignment="1">
      <alignment horizontal="center" vertical="center" wrapText="1"/>
    </xf>
    <xf numFmtId="0" fontId="8" fillId="0" borderId="4" xfId="3"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23" fillId="0" borderId="1" xfId="0" applyFont="1" applyFill="1" applyBorder="1" applyAlignment="1">
      <alignment vertical="center" wrapText="1"/>
    </xf>
  </cellXfs>
  <cellStyles count="5">
    <cellStyle name="Обычный" xfId="0" builtinId="0"/>
    <cellStyle name="Обычный 2" xfId="4"/>
    <cellStyle name="Обычный 3" xfId="2"/>
    <cellStyle name="Обычный 3 2" xfId="3"/>
    <cellStyle name="Финансовый" xfId="1"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1086;&#1080;%20&#1044;&#1086;&#1082;&#1091;&#1084;&#1077;&#1085;&#1090;&#1099;/&#1052;&#1059;&#1053;&#1055;&#1056;&#1054;&#1043;&#1056;&#1040;&#1052;&#1052;&#1067;/2021%20&#1075;&#1086;&#1076;/&#1054;&#1058;&#1063;&#1045;&#1058;&#1067;/&#1043;&#1086;&#1076;&#1086;&#1074;&#1086;&#1081;%20&#1086;&#1090;&#1095;&#1077;&#1090;%20&#1056;&#1072;&#1079;&#1074;&#1080;&#1090;&#1080;&#1077;%20&#1092;&#1080;&#1079;&#1080;&#1095;&#1077;&#1089;&#1082;&#1086;&#1081;%20&#1082;&#1091;&#1083;&#1100;&#1090;&#1091;&#1088;&#1099;%20&#1080;%20&#1089;&#1087;&#1086;&#1088;&#1090;&#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икаторы прил 2"/>
      <sheetName val="сведения о степ. вып-я таб 6"/>
      <sheetName val="рес обеспеч таб 7"/>
      <sheetName val="Анкета для оценки эф-ти"/>
      <sheetName val="Соответствие баллов"/>
    </sheetNames>
    <sheetDataSet>
      <sheetData sheetId="0" refreshError="1"/>
      <sheetData sheetId="1" refreshError="1"/>
      <sheetData sheetId="2" refreshError="1"/>
      <sheetData sheetId="3" refreshError="1"/>
      <sheetData sheetId="4" refreshError="1">
        <row r="7">
          <cell r="B7" t="str">
            <v>Эффективна</v>
          </cell>
        </row>
        <row r="8">
          <cell r="B8" t="str">
            <v>Умеренно эффективна</v>
          </cell>
        </row>
        <row r="9">
          <cell r="B9" t="str">
            <v>Адекватна</v>
          </cell>
        </row>
        <row r="10">
          <cell r="B10" t="str">
            <v>Неэффективна</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tabSelected="1" view="pageBreakPreview" topLeftCell="A36" zoomScale="115" zoomScaleSheetLayoutView="115" workbookViewId="0">
      <selection activeCell="E38" sqref="E38"/>
    </sheetView>
  </sheetViews>
  <sheetFormatPr defaultColWidth="9.140625" defaultRowHeight="15" x14ac:dyDescent="0.25"/>
  <cols>
    <col min="1" max="1" width="3.5703125" style="3" customWidth="1"/>
    <col min="2" max="2" width="30.7109375" style="1" customWidth="1"/>
    <col min="3" max="3" width="19.85546875" style="1" customWidth="1"/>
    <col min="4" max="4" width="12.7109375" style="1" customWidth="1"/>
    <col min="5" max="5" width="18.42578125" style="18" customWidth="1"/>
    <col min="6" max="6" width="18.140625" style="24" customWidth="1"/>
    <col min="7" max="7" width="16.7109375" style="22" customWidth="1"/>
    <col min="8" max="8" width="36.7109375" style="1" customWidth="1"/>
    <col min="9" max="16384" width="9.140625" style="1"/>
  </cols>
  <sheetData>
    <row r="1" spans="1:9" x14ac:dyDescent="0.25">
      <c r="H1" s="1" t="s">
        <v>18</v>
      </c>
    </row>
    <row r="4" spans="1:9" ht="57.75" customHeight="1" x14ac:dyDescent="0.25">
      <c r="A4" s="162" t="s">
        <v>257</v>
      </c>
      <c r="B4" s="163"/>
      <c r="C4" s="163"/>
      <c r="D4" s="163"/>
      <c r="E4" s="163"/>
      <c r="F4" s="163"/>
      <c r="G4" s="163"/>
      <c r="H4" s="163"/>
    </row>
    <row r="6" spans="1:9" ht="123.75" customHeight="1" x14ac:dyDescent="0.25">
      <c r="A6" s="161" t="s">
        <v>3</v>
      </c>
      <c r="B6" s="161" t="s">
        <v>4</v>
      </c>
      <c r="C6" s="161" t="s">
        <v>5</v>
      </c>
      <c r="D6" s="161" t="s">
        <v>83</v>
      </c>
      <c r="E6" s="161" t="s">
        <v>6</v>
      </c>
      <c r="F6" s="161"/>
      <c r="G6" s="161"/>
      <c r="H6" s="161" t="s">
        <v>0</v>
      </c>
    </row>
    <row r="7" spans="1:9" ht="63" customHeight="1" x14ac:dyDescent="0.25">
      <c r="A7" s="161"/>
      <c r="B7" s="161"/>
      <c r="C7" s="161"/>
      <c r="D7" s="161"/>
      <c r="E7" s="164" t="s">
        <v>1</v>
      </c>
      <c r="F7" s="164" t="s">
        <v>2</v>
      </c>
      <c r="G7" s="164"/>
      <c r="H7" s="161"/>
    </row>
    <row r="8" spans="1:9" x14ac:dyDescent="0.25">
      <c r="A8" s="161"/>
      <c r="B8" s="161"/>
      <c r="C8" s="161"/>
      <c r="D8" s="161"/>
      <c r="E8" s="164"/>
      <c r="F8" s="14" t="s">
        <v>182</v>
      </c>
      <c r="G8" s="128" t="s">
        <v>183</v>
      </c>
      <c r="H8" s="161"/>
    </row>
    <row r="9" spans="1:9" x14ac:dyDescent="0.25">
      <c r="A9" s="127">
        <v>1</v>
      </c>
      <c r="B9" s="127">
        <v>2</v>
      </c>
      <c r="C9" s="127">
        <v>3</v>
      </c>
      <c r="D9" s="127">
        <v>4</v>
      </c>
      <c r="E9" s="128">
        <v>5</v>
      </c>
      <c r="F9" s="14">
        <v>6</v>
      </c>
      <c r="G9" s="128">
        <v>7</v>
      </c>
      <c r="H9" s="127">
        <v>8</v>
      </c>
    </row>
    <row r="10" spans="1:9" s="10" customFormat="1" ht="34.5" customHeight="1" x14ac:dyDescent="0.2">
      <c r="A10" s="160" t="s">
        <v>184</v>
      </c>
      <c r="B10" s="160"/>
      <c r="C10" s="160"/>
      <c r="D10" s="160"/>
      <c r="E10" s="160"/>
      <c r="F10" s="160"/>
      <c r="G10" s="160"/>
      <c r="H10" s="160"/>
    </row>
    <row r="11" spans="1:9" ht="135" x14ac:dyDescent="0.25">
      <c r="A11" s="127">
        <v>1</v>
      </c>
      <c r="B11" s="4" t="s">
        <v>47</v>
      </c>
      <c r="C11" s="14" t="s">
        <v>35</v>
      </c>
      <c r="D11" s="11" t="s">
        <v>214</v>
      </c>
      <c r="E11" s="14">
        <v>-5.3</v>
      </c>
      <c r="F11" s="25">
        <v>-3</v>
      </c>
      <c r="G11" s="14">
        <v>1</v>
      </c>
      <c r="H11" s="4" t="s">
        <v>233</v>
      </c>
      <c r="I11" s="41"/>
    </row>
    <row r="12" spans="1:9" ht="90" x14ac:dyDescent="0.25">
      <c r="A12" s="127">
        <v>2</v>
      </c>
      <c r="B12" s="4" t="s">
        <v>48</v>
      </c>
      <c r="C12" s="14" t="s">
        <v>35</v>
      </c>
      <c r="D12" s="11" t="s">
        <v>214</v>
      </c>
      <c r="E12" s="14">
        <v>29.6</v>
      </c>
      <c r="F12" s="25">
        <v>32.6</v>
      </c>
      <c r="G12" s="14">
        <v>31.7</v>
      </c>
      <c r="H12" s="4" t="s">
        <v>235</v>
      </c>
    </row>
    <row r="13" spans="1:9" ht="150" x14ac:dyDescent="0.25">
      <c r="A13" s="127">
        <v>3</v>
      </c>
      <c r="B13" s="4" t="s">
        <v>49</v>
      </c>
      <c r="C13" s="14" t="s">
        <v>35</v>
      </c>
      <c r="D13" s="159" t="s">
        <v>85</v>
      </c>
      <c r="E13" s="14">
        <v>22.6</v>
      </c>
      <c r="F13" s="25">
        <v>22.9</v>
      </c>
      <c r="G13" s="14">
        <v>0</v>
      </c>
      <c r="H13" s="136" t="s">
        <v>231</v>
      </c>
    </row>
    <row r="14" spans="1:9" ht="90" x14ac:dyDescent="0.25">
      <c r="A14" s="127">
        <v>4</v>
      </c>
      <c r="B14" s="4" t="s">
        <v>50</v>
      </c>
      <c r="C14" s="14" t="s">
        <v>35</v>
      </c>
      <c r="D14" s="11" t="s">
        <v>214</v>
      </c>
      <c r="E14" s="14">
        <v>2.5</v>
      </c>
      <c r="F14" s="52">
        <v>2.8</v>
      </c>
      <c r="G14" s="14">
        <v>5.2</v>
      </c>
      <c r="H14" s="4" t="s">
        <v>234</v>
      </c>
    </row>
    <row r="15" spans="1:9" ht="105" x14ac:dyDescent="0.25">
      <c r="A15" s="127">
        <v>5</v>
      </c>
      <c r="B15" s="4" t="s">
        <v>51</v>
      </c>
      <c r="C15" s="14" t="s">
        <v>35</v>
      </c>
      <c r="D15" s="133" t="s">
        <v>85</v>
      </c>
      <c r="E15" s="14">
        <v>42.4</v>
      </c>
      <c r="F15" s="52">
        <v>41.8</v>
      </c>
      <c r="G15" s="14">
        <v>32.6</v>
      </c>
      <c r="H15" s="4" t="s">
        <v>236</v>
      </c>
    </row>
    <row r="16" spans="1:9" ht="165" x14ac:dyDescent="0.25">
      <c r="A16" s="127">
        <v>6</v>
      </c>
      <c r="B16" s="4" t="s">
        <v>52</v>
      </c>
      <c r="C16" s="14" t="s">
        <v>36</v>
      </c>
      <c r="D16" s="11" t="s">
        <v>214</v>
      </c>
      <c r="E16" s="14">
        <v>1974</v>
      </c>
      <c r="F16" s="25">
        <v>2040</v>
      </c>
      <c r="G16" s="14">
        <v>2614.5</v>
      </c>
      <c r="H16" s="28" t="s">
        <v>237</v>
      </c>
    </row>
    <row r="17" spans="1:10" s="9" customFormat="1" ht="14.25" x14ac:dyDescent="0.2">
      <c r="A17" s="160" t="s">
        <v>53</v>
      </c>
      <c r="B17" s="160"/>
      <c r="C17" s="160"/>
      <c r="D17" s="160"/>
      <c r="E17" s="160"/>
      <c r="F17" s="160"/>
      <c r="G17" s="160"/>
      <c r="H17" s="160"/>
    </row>
    <row r="18" spans="1:10" x14ac:dyDescent="0.25">
      <c r="A18" s="161" t="s">
        <v>185</v>
      </c>
      <c r="B18" s="161"/>
      <c r="C18" s="161"/>
      <c r="D18" s="161"/>
      <c r="E18" s="161"/>
      <c r="F18" s="161"/>
      <c r="G18" s="161"/>
      <c r="H18" s="161"/>
    </row>
    <row r="19" spans="1:10" ht="135" x14ac:dyDescent="0.25">
      <c r="A19" s="127">
        <v>7</v>
      </c>
      <c r="B19" s="4" t="s">
        <v>54</v>
      </c>
      <c r="C19" s="14" t="s">
        <v>35</v>
      </c>
      <c r="D19" s="11" t="s">
        <v>269</v>
      </c>
      <c r="E19" s="128">
        <v>100</v>
      </c>
      <c r="F19" s="25">
        <v>100</v>
      </c>
      <c r="G19" s="128">
        <v>100</v>
      </c>
      <c r="H19" s="5" t="s">
        <v>230</v>
      </c>
    </row>
    <row r="20" spans="1:10" hidden="1" x14ac:dyDescent="0.25">
      <c r="A20" s="127"/>
      <c r="B20" s="6" t="s">
        <v>24</v>
      </c>
      <c r="C20" s="6"/>
      <c r="D20" s="13"/>
      <c r="E20" s="128"/>
      <c r="F20" s="26"/>
      <c r="G20" s="128"/>
      <c r="H20" s="5"/>
    </row>
    <row r="21" spans="1:10" ht="90" hidden="1" x14ac:dyDescent="0.25">
      <c r="A21" s="127"/>
      <c r="B21" s="6" t="s">
        <v>25</v>
      </c>
      <c r="C21" s="6"/>
      <c r="D21" s="13" t="s">
        <v>36</v>
      </c>
      <c r="E21" s="19">
        <v>29</v>
      </c>
      <c r="F21" s="26">
        <v>40</v>
      </c>
      <c r="G21" s="128">
        <v>35</v>
      </c>
      <c r="H21" s="5"/>
    </row>
    <row r="22" spans="1:10" ht="90" hidden="1" x14ac:dyDescent="0.25">
      <c r="A22" s="127"/>
      <c r="B22" s="6" t="s">
        <v>26</v>
      </c>
      <c r="C22" s="6"/>
      <c r="D22" s="13" t="s">
        <v>36</v>
      </c>
      <c r="E22" s="19">
        <v>41</v>
      </c>
      <c r="F22" s="26">
        <v>40</v>
      </c>
      <c r="G22" s="128">
        <v>40</v>
      </c>
      <c r="H22" s="5"/>
    </row>
    <row r="23" spans="1:10" x14ac:dyDescent="0.25">
      <c r="A23" s="161" t="s">
        <v>55</v>
      </c>
      <c r="B23" s="161"/>
      <c r="C23" s="161"/>
      <c r="D23" s="161"/>
      <c r="E23" s="161"/>
      <c r="F23" s="161"/>
      <c r="G23" s="161"/>
      <c r="H23" s="161"/>
    </row>
    <row r="24" spans="1:10" ht="135" x14ac:dyDescent="0.25">
      <c r="A24" s="127">
        <v>8</v>
      </c>
      <c r="B24" s="129" t="s">
        <v>47</v>
      </c>
      <c r="C24" s="50" t="s">
        <v>35</v>
      </c>
      <c r="D24" s="11" t="s">
        <v>214</v>
      </c>
      <c r="E24" s="131">
        <v>-5.3</v>
      </c>
      <c r="F24" s="42" t="s">
        <v>260</v>
      </c>
      <c r="G24" s="131">
        <v>1</v>
      </c>
      <c r="H24" s="151" t="s">
        <v>238</v>
      </c>
    </row>
    <row r="25" spans="1:10" hidden="1" x14ac:dyDescent="0.25">
      <c r="A25" s="127"/>
      <c r="B25" s="6" t="s">
        <v>24</v>
      </c>
      <c r="C25" s="51"/>
      <c r="D25" s="13"/>
      <c r="E25" s="128"/>
      <c r="F25" s="26"/>
      <c r="G25" s="155"/>
      <c r="H25" s="136"/>
    </row>
    <row r="26" spans="1:10" ht="135" hidden="1" x14ac:dyDescent="0.25">
      <c r="A26" s="127"/>
      <c r="B26" s="6" t="s">
        <v>27</v>
      </c>
      <c r="C26" s="51"/>
      <c r="D26" s="13" t="s">
        <v>36</v>
      </c>
      <c r="E26" s="39">
        <v>5</v>
      </c>
      <c r="F26" s="26">
        <v>5</v>
      </c>
      <c r="G26" s="154"/>
      <c r="H26" s="136"/>
    </row>
    <row r="27" spans="1:10" ht="30" hidden="1" x14ac:dyDescent="0.25">
      <c r="A27" s="127"/>
      <c r="B27" s="6" t="s">
        <v>28</v>
      </c>
      <c r="C27" s="51"/>
      <c r="D27" s="13" t="s">
        <v>36</v>
      </c>
      <c r="E27" s="39">
        <v>6</v>
      </c>
      <c r="F27" s="26">
        <v>6</v>
      </c>
      <c r="G27" s="154"/>
      <c r="H27" s="136"/>
    </row>
    <row r="28" spans="1:10" ht="120" x14ac:dyDescent="0.25">
      <c r="A28" s="127">
        <v>9</v>
      </c>
      <c r="B28" s="214" t="s">
        <v>56</v>
      </c>
      <c r="C28" s="132" t="s">
        <v>35</v>
      </c>
      <c r="D28" s="133" t="s">
        <v>85</v>
      </c>
      <c r="E28" s="14">
        <v>20</v>
      </c>
      <c r="F28" s="26">
        <v>17</v>
      </c>
      <c r="G28" s="14">
        <v>12.6</v>
      </c>
      <c r="H28" s="4" t="s">
        <v>215</v>
      </c>
      <c r="I28" s="41"/>
      <c r="J28" s="41"/>
    </row>
    <row r="29" spans="1:10" ht="195" x14ac:dyDescent="0.25">
      <c r="A29" s="127">
        <v>10</v>
      </c>
      <c r="B29" s="4" t="s">
        <v>52</v>
      </c>
      <c r="C29" s="128" t="s">
        <v>36</v>
      </c>
      <c r="D29" s="11" t="s">
        <v>214</v>
      </c>
      <c r="E29" s="14">
        <v>1974</v>
      </c>
      <c r="F29" s="26">
        <v>2040</v>
      </c>
      <c r="G29" s="14">
        <v>2614.5</v>
      </c>
      <c r="H29" s="4" t="s">
        <v>239</v>
      </c>
    </row>
    <row r="30" spans="1:10" ht="82.5" customHeight="1" x14ac:dyDescent="0.25">
      <c r="A30" s="127">
        <v>11</v>
      </c>
      <c r="B30" s="4" t="s">
        <v>186</v>
      </c>
      <c r="C30" s="128" t="s">
        <v>36</v>
      </c>
      <c r="D30" s="11" t="s">
        <v>269</v>
      </c>
      <c r="E30" s="14">
        <v>0</v>
      </c>
      <c r="F30" s="26">
        <v>1</v>
      </c>
      <c r="G30" s="14">
        <v>0</v>
      </c>
      <c r="H30" s="4" t="s">
        <v>195</v>
      </c>
      <c r="I30" s="41"/>
    </row>
    <row r="31" spans="1:10" ht="75" x14ac:dyDescent="0.25">
      <c r="A31" s="127">
        <v>12</v>
      </c>
      <c r="B31" s="4" t="s">
        <v>187</v>
      </c>
      <c r="C31" s="128" t="s">
        <v>36</v>
      </c>
      <c r="D31" s="11" t="s">
        <v>269</v>
      </c>
      <c r="E31" s="14">
        <v>0</v>
      </c>
      <c r="F31" s="26">
        <v>1</v>
      </c>
      <c r="G31" s="14">
        <v>0</v>
      </c>
      <c r="H31" s="4" t="s">
        <v>250</v>
      </c>
      <c r="I31" s="41"/>
    </row>
    <row r="32" spans="1:10" s="9" customFormat="1" ht="14.25" x14ac:dyDescent="0.2">
      <c r="A32" s="160" t="s">
        <v>57</v>
      </c>
      <c r="B32" s="160"/>
      <c r="C32" s="160"/>
      <c r="D32" s="160"/>
      <c r="E32" s="160"/>
      <c r="F32" s="160"/>
      <c r="G32" s="160"/>
      <c r="H32" s="160"/>
    </row>
    <row r="33" spans="1:9" x14ac:dyDescent="0.25">
      <c r="A33" s="161" t="s">
        <v>189</v>
      </c>
      <c r="B33" s="161"/>
      <c r="C33" s="161"/>
      <c r="D33" s="161"/>
      <c r="E33" s="161"/>
      <c r="F33" s="161"/>
      <c r="G33" s="161"/>
      <c r="H33" s="161"/>
    </row>
    <row r="34" spans="1:9" ht="180" customHeight="1" x14ac:dyDescent="0.25">
      <c r="A34" s="127">
        <v>13</v>
      </c>
      <c r="B34" s="4" t="s">
        <v>58</v>
      </c>
      <c r="C34" s="14" t="s">
        <v>35</v>
      </c>
      <c r="D34" s="11" t="s">
        <v>214</v>
      </c>
      <c r="E34" s="14">
        <v>7.36</v>
      </c>
      <c r="F34" s="25">
        <v>2.5</v>
      </c>
      <c r="G34" s="14">
        <v>10</v>
      </c>
      <c r="H34" s="136" t="s">
        <v>240</v>
      </c>
      <c r="I34" s="41"/>
    </row>
    <row r="35" spans="1:9" ht="90" x14ac:dyDescent="0.25">
      <c r="A35" s="152">
        <v>14</v>
      </c>
      <c r="B35" s="4" t="s">
        <v>261</v>
      </c>
      <c r="C35" s="14" t="s">
        <v>35</v>
      </c>
      <c r="D35" s="11" t="s">
        <v>214</v>
      </c>
      <c r="E35" s="14">
        <v>32.799999999999997</v>
      </c>
      <c r="F35" s="25">
        <v>32.6</v>
      </c>
      <c r="G35" s="14">
        <v>31.7</v>
      </c>
      <c r="H35" s="4" t="s">
        <v>235</v>
      </c>
      <c r="I35" s="41"/>
    </row>
    <row r="36" spans="1:9" s="9" customFormat="1" ht="14.25" x14ac:dyDescent="0.2">
      <c r="A36" s="160" t="s">
        <v>59</v>
      </c>
      <c r="B36" s="160"/>
      <c r="C36" s="160"/>
      <c r="D36" s="160"/>
      <c r="E36" s="160"/>
      <c r="F36" s="160"/>
      <c r="G36" s="160"/>
      <c r="H36" s="160"/>
    </row>
    <row r="37" spans="1:9" x14ac:dyDescent="0.25">
      <c r="A37" s="161" t="s">
        <v>188</v>
      </c>
      <c r="B37" s="161"/>
      <c r="C37" s="161"/>
      <c r="D37" s="161"/>
      <c r="E37" s="161"/>
      <c r="F37" s="161"/>
      <c r="G37" s="161"/>
      <c r="H37" s="161"/>
    </row>
    <row r="38" spans="1:9" ht="90" x14ac:dyDescent="0.25">
      <c r="A38" s="127">
        <v>15</v>
      </c>
      <c r="B38" s="4" t="s">
        <v>50</v>
      </c>
      <c r="C38" s="14" t="s">
        <v>35</v>
      </c>
      <c r="D38" s="11" t="s">
        <v>214</v>
      </c>
      <c r="E38" s="19">
        <v>2.8</v>
      </c>
      <c r="F38" s="52">
        <v>2.8</v>
      </c>
      <c r="G38" s="14">
        <v>5.2</v>
      </c>
      <c r="H38" s="4" t="s">
        <v>234</v>
      </c>
      <c r="I38" s="41"/>
    </row>
    <row r="39" spans="1:9" ht="90" x14ac:dyDescent="0.25">
      <c r="A39" s="156">
        <v>16</v>
      </c>
      <c r="B39" s="4" t="s">
        <v>60</v>
      </c>
      <c r="C39" s="14" t="s">
        <v>35</v>
      </c>
      <c r="D39" s="159" t="s">
        <v>85</v>
      </c>
      <c r="E39" s="130">
        <v>91</v>
      </c>
      <c r="F39" s="52">
        <v>34</v>
      </c>
      <c r="G39" s="130">
        <v>26</v>
      </c>
      <c r="H39" s="4" t="s">
        <v>241</v>
      </c>
      <c r="I39" s="41"/>
    </row>
    <row r="40" spans="1:9" x14ac:dyDescent="0.25">
      <c r="A40" s="161" t="s">
        <v>61</v>
      </c>
      <c r="B40" s="161"/>
      <c r="C40" s="161"/>
      <c r="D40" s="161"/>
      <c r="E40" s="161"/>
      <c r="F40" s="161"/>
      <c r="G40" s="161"/>
      <c r="H40" s="161"/>
    </row>
    <row r="41" spans="1:9" ht="150" x14ac:dyDescent="0.25">
      <c r="A41" s="127">
        <v>17</v>
      </c>
      <c r="B41" s="129" t="s">
        <v>62</v>
      </c>
      <c r="C41" s="14" t="s">
        <v>35</v>
      </c>
      <c r="D41" s="11" t="s">
        <v>214</v>
      </c>
      <c r="E41" s="130">
        <v>97</v>
      </c>
      <c r="F41" s="43" t="s">
        <v>262</v>
      </c>
      <c r="G41" s="130">
        <v>95</v>
      </c>
      <c r="H41" s="28" t="s">
        <v>242</v>
      </c>
      <c r="I41" s="41"/>
    </row>
    <row r="42" spans="1:9" ht="120" x14ac:dyDescent="0.25">
      <c r="A42" s="127">
        <v>18</v>
      </c>
      <c r="B42" s="129" t="s">
        <v>63</v>
      </c>
      <c r="C42" s="14" t="s">
        <v>35</v>
      </c>
      <c r="D42" s="11" t="s">
        <v>214</v>
      </c>
      <c r="E42" s="130">
        <v>0</v>
      </c>
      <c r="F42" s="53">
        <v>26.6</v>
      </c>
      <c r="G42" s="53">
        <v>25</v>
      </c>
      <c r="H42" s="4" t="s">
        <v>243</v>
      </c>
      <c r="I42" s="41"/>
    </row>
    <row r="43" spans="1:9" x14ac:dyDescent="0.25">
      <c r="A43" s="161" t="s">
        <v>64</v>
      </c>
      <c r="B43" s="165"/>
      <c r="C43" s="165"/>
      <c r="D43" s="165"/>
      <c r="E43" s="165"/>
      <c r="F43" s="165"/>
      <c r="G43" s="165"/>
      <c r="H43" s="165"/>
    </row>
    <row r="44" spans="1:9" ht="32.25" customHeight="1" x14ac:dyDescent="0.25">
      <c r="A44" s="161" t="s">
        <v>270</v>
      </c>
      <c r="B44" s="161"/>
      <c r="C44" s="161"/>
      <c r="D44" s="161"/>
      <c r="E44" s="161"/>
      <c r="F44" s="161"/>
      <c r="G44" s="161"/>
      <c r="H44" s="161"/>
    </row>
    <row r="45" spans="1:9" ht="199.15" customHeight="1" x14ac:dyDescent="0.25">
      <c r="A45" s="127">
        <v>19</v>
      </c>
      <c r="B45" s="129" t="s">
        <v>65</v>
      </c>
      <c r="C45" s="14" t="s">
        <v>35</v>
      </c>
      <c r="D45" s="11" t="s">
        <v>269</v>
      </c>
      <c r="E45" s="55">
        <v>100</v>
      </c>
      <c r="F45" s="54">
        <v>76.2</v>
      </c>
      <c r="G45" s="131">
        <v>100</v>
      </c>
      <c r="H45" s="136" t="s">
        <v>216</v>
      </c>
      <c r="I45" s="41"/>
    </row>
    <row r="46" spans="1:9" hidden="1" x14ac:dyDescent="0.25">
      <c r="A46" s="156">
        <v>19</v>
      </c>
      <c r="B46" s="6" t="s">
        <v>29</v>
      </c>
      <c r="C46" s="6"/>
      <c r="D46" s="17"/>
      <c r="E46" s="11"/>
      <c r="F46" s="25"/>
      <c r="G46" s="23"/>
      <c r="H46" s="2"/>
    </row>
    <row r="47" spans="1:9" ht="52.5" hidden="1" customHeight="1" x14ac:dyDescent="0.25">
      <c r="A47" s="156">
        <v>19</v>
      </c>
      <c r="B47" s="8" t="s">
        <v>33</v>
      </c>
      <c r="C47" s="8"/>
      <c r="D47" s="16" t="s">
        <v>36</v>
      </c>
      <c r="E47" s="21">
        <f>SUM(E48:E50)</f>
        <v>40</v>
      </c>
      <c r="F47" s="21">
        <f t="shared" ref="F47:G47" si="0">SUM(F48:F50)</f>
        <v>76</v>
      </c>
      <c r="G47" s="21">
        <f t="shared" si="0"/>
        <v>62</v>
      </c>
      <c r="H47" s="2"/>
    </row>
    <row r="48" spans="1:9" hidden="1" x14ac:dyDescent="0.25">
      <c r="A48" s="156">
        <v>19</v>
      </c>
      <c r="B48" s="6" t="s">
        <v>30</v>
      </c>
      <c r="C48" s="6"/>
      <c r="D48" s="16"/>
      <c r="E48" s="15">
        <v>31</v>
      </c>
      <c r="F48" s="25">
        <v>40</v>
      </c>
      <c r="G48" s="11">
        <v>40</v>
      </c>
      <c r="H48" s="2"/>
    </row>
    <row r="49" spans="1:8" ht="60" hidden="1" x14ac:dyDescent="0.25">
      <c r="A49" s="156">
        <v>19</v>
      </c>
      <c r="B49" s="6" t="s">
        <v>31</v>
      </c>
      <c r="C49" s="6"/>
      <c r="D49" s="16"/>
      <c r="E49" s="15">
        <v>5</v>
      </c>
      <c r="F49" s="25">
        <v>28</v>
      </c>
      <c r="G49" s="11">
        <v>14</v>
      </c>
      <c r="H49" s="29" t="s">
        <v>43</v>
      </c>
    </row>
    <row r="50" spans="1:8" hidden="1" x14ac:dyDescent="0.25">
      <c r="A50" s="156">
        <v>19</v>
      </c>
      <c r="B50" s="6" t="s">
        <v>32</v>
      </c>
      <c r="C50" s="6"/>
      <c r="D50" s="16"/>
      <c r="E50" s="20">
        <v>4</v>
      </c>
      <c r="F50" s="27">
        <v>8</v>
      </c>
      <c r="G50" s="11">
        <v>8</v>
      </c>
      <c r="H50" s="2"/>
    </row>
    <row r="51" spans="1:8" ht="45" hidden="1" x14ac:dyDescent="0.25">
      <c r="A51" s="156">
        <v>19</v>
      </c>
      <c r="B51" s="8" t="s">
        <v>34</v>
      </c>
      <c r="C51" s="8"/>
      <c r="D51" s="16" t="s">
        <v>36</v>
      </c>
      <c r="E51" s="21">
        <f>SUM(E52:E54)</f>
        <v>37</v>
      </c>
      <c r="F51" s="21">
        <f t="shared" ref="F51:G51" si="1">SUM(F52:F54)</f>
        <v>63</v>
      </c>
      <c r="G51" s="21">
        <f t="shared" si="1"/>
        <v>52</v>
      </c>
      <c r="H51" s="2"/>
    </row>
    <row r="52" spans="1:8" ht="105" hidden="1" x14ac:dyDescent="0.25">
      <c r="A52" s="156">
        <v>19</v>
      </c>
      <c r="B52" s="6" t="s">
        <v>30</v>
      </c>
      <c r="C52" s="6"/>
      <c r="D52" s="16"/>
      <c r="E52" s="15">
        <v>29</v>
      </c>
      <c r="F52" s="25">
        <v>37</v>
      </c>
      <c r="G52" s="11">
        <v>33</v>
      </c>
      <c r="H52" s="29" t="s">
        <v>42</v>
      </c>
    </row>
    <row r="53" spans="1:8" ht="45" hidden="1" x14ac:dyDescent="0.25">
      <c r="A53" s="156">
        <v>19</v>
      </c>
      <c r="B53" s="6" t="s">
        <v>31</v>
      </c>
      <c r="C53" s="6"/>
      <c r="D53" s="16"/>
      <c r="E53" s="15">
        <v>5</v>
      </c>
      <c r="F53" s="25">
        <v>23</v>
      </c>
      <c r="G53" s="11">
        <v>14</v>
      </c>
      <c r="H53" s="29" t="s">
        <v>44</v>
      </c>
    </row>
    <row r="54" spans="1:8" hidden="1" x14ac:dyDescent="0.25">
      <c r="A54" s="156">
        <v>19</v>
      </c>
      <c r="B54" s="6" t="s">
        <v>32</v>
      </c>
      <c r="C54" s="6"/>
      <c r="D54" s="16"/>
      <c r="E54" s="15">
        <v>3</v>
      </c>
      <c r="F54" s="12">
        <v>3</v>
      </c>
      <c r="G54" s="11">
        <v>5</v>
      </c>
      <c r="H54" s="2"/>
    </row>
    <row r="55" spans="1:8" ht="90" x14ac:dyDescent="0.25">
      <c r="A55" s="156">
        <v>20</v>
      </c>
      <c r="B55" s="4" t="s">
        <v>51</v>
      </c>
      <c r="C55" s="14" t="s">
        <v>35</v>
      </c>
      <c r="D55" s="157" t="s">
        <v>85</v>
      </c>
      <c r="E55" s="14">
        <v>42.4</v>
      </c>
      <c r="F55" s="52">
        <v>41.8</v>
      </c>
      <c r="G55" s="14">
        <v>32.6</v>
      </c>
      <c r="H55" s="4" t="s">
        <v>236</v>
      </c>
    </row>
    <row r="56" spans="1:8" ht="150" x14ac:dyDescent="0.25">
      <c r="A56" s="156">
        <v>21</v>
      </c>
      <c r="B56" s="4" t="s">
        <v>263</v>
      </c>
      <c r="C56" s="14" t="s">
        <v>35</v>
      </c>
      <c r="D56" s="11" t="s">
        <v>269</v>
      </c>
      <c r="E56" s="157">
        <v>100</v>
      </c>
      <c r="F56" s="25">
        <v>100</v>
      </c>
      <c r="G56" s="157">
        <v>100</v>
      </c>
      <c r="H56" s="5" t="s">
        <v>230</v>
      </c>
    </row>
  </sheetData>
  <mergeCells count="20">
    <mergeCell ref="A36:H36"/>
    <mergeCell ref="A37:H37"/>
    <mergeCell ref="A40:H40"/>
    <mergeCell ref="A44:H44"/>
    <mergeCell ref="A43:H43"/>
    <mergeCell ref="A10:H10"/>
    <mergeCell ref="A4:H4"/>
    <mergeCell ref="A6:A8"/>
    <mergeCell ref="B6:B8"/>
    <mergeCell ref="D6:D8"/>
    <mergeCell ref="E6:G6"/>
    <mergeCell ref="H6:H8"/>
    <mergeCell ref="E7:E8"/>
    <mergeCell ref="F7:G7"/>
    <mergeCell ref="C6:C8"/>
    <mergeCell ref="A17:H17"/>
    <mergeCell ref="A18:H18"/>
    <mergeCell ref="A23:H23"/>
    <mergeCell ref="A32:H32"/>
    <mergeCell ref="A33:H33"/>
  </mergeCells>
  <pageMargins left="0.59055118110236227" right="0.39370078740157483" top="0.39370078740157483" bottom="0.39370078740157483" header="0.31496062992125984" footer="0.31496062992125984"/>
  <pageSetup paperSize="9" scale="59" fitToHeight="0" orientation="portrait" r:id="rId1"/>
  <rowBreaks count="1" manualBreakCount="1">
    <brk id="1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view="pageBreakPreview" topLeftCell="A20" zoomScale="110" zoomScaleNormal="70" zoomScaleSheetLayoutView="110" workbookViewId="0">
      <selection activeCell="B21" sqref="B21"/>
    </sheetView>
  </sheetViews>
  <sheetFormatPr defaultColWidth="9.140625" defaultRowHeight="15" x14ac:dyDescent="0.25"/>
  <cols>
    <col min="1" max="1" width="9.140625" style="1"/>
    <col min="2" max="2" width="40.42578125" style="1" customWidth="1"/>
    <col min="3" max="3" width="18.140625" style="1" customWidth="1"/>
    <col min="4" max="4" width="14.5703125" style="1" customWidth="1"/>
    <col min="5" max="5" width="13" style="1" customWidth="1"/>
    <col min="6" max="7" width="11.42578125" style="1" bestFit="1" customWidth="1"/>
    <col min="8" max="8" width="38.28515625" style="30" customWidth="1"/>
    <col min="9" max="9" width="58.140625" style="31" customWidth="1"/>
    <col min="10" max="10" width="47.28515625" style="1" customWidth="1"/>
    <col min="11" max="16384" width="9.140625" style="1"/>
  </cols>
  <sheetData>
    <row r="1" spans="1:10" x14ac:dyDescent="0.25">
      <c r="J1" s="1" t="s">
        <v>45</v>
      </c>
    </row>
    <row r="3" spans="1:10" ht="46.5" customHeight="1" x14ac:dyDescent="0.25">
      <c r="A3" s="173" t="s">
        <v>256</v>
      </c>
      <c r="B3" s="174"/>
      <c r="C3" s="174"/>
      <c r="D3" s="174"/>
      <c r="E3" s="174"/>
      <c r="F3" s="174"/>
      <c r="G3" s="174"/>
      <c r="H3" s="174"/>
      <c r="I3" s="174"/>
      <c r="J3" s="174"/>
    </row>
    <row r="5" spans="1:10" x14ac:dyDescent="0.25">
      <c r="A5" s="172" t="s">
        <v>3</v>
      </c>
      <c r="B5" s="172" t="s">
        <v>7</v>
      </c>
      <c r="C5" s="172" t="s">
        <v>8</v>
      </c>
      <c r="D5" s="172" t="s">
        <v>9</v>
      </c>
      <c r="E5" s="172"/>
      <c r="F5" s="172" t="s">
        <v>10</v>
      </c>
      <c r="G5" s="172"/>
      <c r="H5" s="172" t="s">
        <v>11</v>
      </c>
      <c r="I5" s="172"/>
      <c r="J5" s="172" t="s">
        <v>12</v>
      </c>
    </row>
    <row r="6" spans="1:10" ht="25.5" x14ac:dyDescent="0.25">
      <c r="A6" s="172"/>
      <c r="B6" s="172"/>
      <c r="C6" s="172"/>
      <c r="D6" s="32" t="s">
        <v>13</v>
      </c>
      <c r="E6" s="32" t="s">
        <v>14</v>
      </c>
      <c r="F6" s="32" t="s">
        <v>13</v>
      </c>
      <c r="G6" s="32" t="s">
        <v>14</v>
      </c>
      <c r="H6" s="32" t="s">
        <v>15</v>
      </c>
      <c r="I6" s="32" t="s">
        <v>16</v>
      </c>
      <c r="J6" s="172"/>
    </row>
    <row r="7" spans="1:10" x14ac:dyDescent="0.25">
      <c r="A7" s="32">
        <v>1</v>
      </c>
      <c r="B7" s="32">
        <v>2</v>
      </c>
      <c r="C7" s="32">
        <v>3</v>
      </c>
      <c r="D7" s="32">
        <v>4</v>
      </c>
      <c r="E7" s="32">
        <v>5</v>
      </c>
      <c r="F7" s="32">
        <v>6</v>
      </c>
      <c r="G7" s="32">
        <v>7</v>
      </c>
      <c r="H7" s="32">
        <v>8</v>
      </c>
      <c r="I7" s="32">
        <v>9</v>
      </c>
      <c r="J7" s="32">
        <v>10</v>
      </c>
    </row>
    <row r="8" spans="1:10" x14ac:dyDescent="0.25">
      <c r="A8" s="175" t="s">
        <v>53</v>
      </c>
      <c r="B8" s="175"/>
      <c r="C8" s="175"/>
      <c r="D8" s="175"/>
      <c r="E8" s="175"/>
      <c r="F8" s="175"/>
      <c r="G8" s="175"/>
      <c r="H8" s="175"/>
      <c r="I8" s="175"/>
      <c r="J8" s="33"/>
    </row>
    <row r="9" spans="1:10" ht="138" customHeight="1" x14ac:dyDescent="0.25">
      <c r="A9" s="44">
        <v>1</v>
      </c>
      <c r="B9" s="44" t="s">
        <v>190</v>
      </c>
      <c r="C9" s="46" t="s">
        <v>80</v>
      </c>
      <c r="D9" s="47">
        <v>45292</v>
      </c>
      <c r="E9" s="47">
        <v>45657</v>
      </c>
      <c r="F9" s="48">
        <v>45292</v>
      </c>
      <c r="G9" s="48">
        <v>45657</v>
      </c>
      <c r="H9" s="126" t="s">
        <v>191</v>
      </c>
      <c r="I9" s="45" t="s">
        <v>232</v>
      </c>
      <c r="J9" s="7" t="s">
        <v>102</v>
      </c>
    </row>
    <row r="10" spans="1:10" s="144" customFormat="1" ht="120" x14ac:dyDescent="0.25">
      <c r="A10" s="49">
        <v>2</v>
      </c>
      <c r="B10" s="49" t="s">
        <v>264</v>
      </c>
      <c r="C10" s="137" t="s">
        <v>80</v>
      </c>
      <c r="D10" s="138">
        <v>45292</v>
      </c>
      <c r="E10" s="138">
        <v>45657</v>
      </c>
      <c r="F10" s="139">
        <v>45292</v>
      </c>
      <c r="G10" s="139">
        <v>45657</v>
      </c>
      <c r="H10" s="49" t="s">
        <v>179</v>
      </c>
      <c r="I10" s="140" t="s">
        <v>244</v>
      </c>
      <c r="J10" s="26" t="s">
        <v>245</v>
      </c>
    </row>
    <row r="11" spans="1:10" s="144" customFormat="1" ht="150" x14ac:dyDescent="0.25">
      <c r="A11" s="49">
        <v>3</v>
      </c>
      <c r="B11" s="49" t="s">
        <v>84</v>
      </c>
      <c r="C11" s="137" t="s">
        <v>81</v>
      </c>
      <c r="D11" s="138">
        <v>45292</v>
      </c>
      <c r="E11" s="138">
        <v>45657</v>
      </c>
      <c r="F11" s="139">
        <v>45292</v>
      </c>
      <c r="G11" s="139">
        <v>45657</v>
      </c>
      <c r="H11" s="49" t="s">
        <v>246</v>
      </c>
      <c r="I11" s="140" t="s">
        <v>247</v>
      </c>
      <c r="J11" s="25" t="s">
        <v>102</v>
      </c>
    </row>
    <row r="12" spans="1:10" s="144" customFormat="1" ht="105" x14ac:dyDescent="0.25">
      <c r="A12" s="49">
        <v>4</v>
      </c>
      <c r="B12" s="49" t="s">
        <v>192</v>
      </c>
      <c r="C12" s="137" t="s">
        <v>218</v>
      </c>
      <c r="D12" s="138">
        <v>45292</v>
      </c>
      <c r="E12" s="138">
        <v>45657</v>
      </c>
      <c r="F12" s="139">
        <v>45292</v>
      </c>
      <c r="G12" s="139">
        <v>45657</v>
      </c>
      <c r="H12" s="49" t="s">
        <v>217</v>
      </c>
      <c r="I12" s="140" t="s">
        <v>248</v>
      </c>
      <c r="J12" s="25" t="s">
        <v>102</v>
      </c>
    </row>
    <row r="13" spans="1:10" s="144" customFormat="1" ht="105" x14ac:dyDescent="0.25">
      <c r="A13" s="49">
        <v>5</v>
      </c>
      <c r="B13" s="49" t="s">
        <v>193</v>
      </c>
      <c r="C13" s="46" t="s">
        <v>80</v>
      </c>
      <c r="D13" s="138">
        <v>45566</v>
      </c>
      <c r="E13" s="138">
        <v>45657</v>
      </c>
      <c r="F13" s="139">
        <v>45566</v>
      </c>
      <c r="G13" s="139">
        <v>45657</v>
      </c>
      <c r="H13" s="49" t="s">
        <v>219</v>
      </c>
      <c r="I13" s="140" t="s">
        <v>249</v>
      </c>
      <c r="J13" s="158" t="s">
        <v>251</v>
      </c>
    </row>
    <row r="14" spans="1:10" s="144" customFormat="1" x14ac:dyDescent="0.25">
      <c r="A14" s="169" t="s">
        <v>57</v>
      </c>
      <c r="B14" s="170"/>
      <c r="C14" s="170"/>
      <c r="D14" s="170"/>
      <c r="E14" s="170"/>
      <c r="F14" s="170"/>
      <c r="G14" s="170"/>
      <c r="H14" s="170"/>
      <c r="I14" s="170"/>
      <c r="J14" s="171"/>
    </row>
    <row r="15" spans="1:10" s="144" customFormat="1" ht="214.9" customHeight="1" x14ac:dyDescent="0.25">
      <c r="A15" s="49">
        <v>6</v>
      </c>
      <c r="B15" s="49" t="s">
        <v>66</v>
      </c>
      <c r="C15" s="137" t="s">
        <v>80</v>
      </c>
      <c r="D15" s="138">
        <v>45292</v>
      </c>
      <c r="E15" s="138">
        <v>45657</v>
      </c>
      <c r="F15" s="139">
        <v>45292</v>
      </c>
      <c r="G15" s="139">
        <v>45657</v>
      </c>
      <c r="H15" s="140" t="s">
        <v>220</v>
      </c>
      <c r="I15" s="49" t="s">
        <v>252</v>
      </c>
      <c r="J15" s="26" t="s">
        <v>102</v>
      </c>
    </row>
    <row r="16" spans="1:10" s="141" customFormat="1" x14ac:dyDescent="0.25">
      <c r="A16" s="142"/>
      <c r="B16" s="169" t="s">
        <v>67</v>
      </c>
      <c r="C16" s="170"/>
      <c r="D16" s="170"/>
      <c r="E16" s="170"/>
      <c r="F16" s="170"/>
      <c r="G16" s="170"/>
      <c r="H16" s="170"/>
      <c r="I16" s="170"/>
      <c r="J16" s="171"/>
    </row>
    <row r="17" spans="1:10" s="144" customFormat="1" ht="291.75" customHeight="1" x14ac:dyDescent="0.25">
      <c r="A17" s="49">
        <v>7</v>
      </c>
      <c r="B17" s="49" t="s">
        <v>194</v>
      </c>
      <c r="C17" s="137" t="s">
        <v>221</v>
      </c>
      <c r="D17" s="138">
        <v>45292</v>
      </c>
      <c r="E17" s="138">
        <v>45657</v>
      </c>
      <c r="F17" s="139">
        <v>45292</v>
      </c>
      <c r="G17" s="139">
        <v>45657</v>
      </c>
      <c r="H17" s="49" t="s">
        <v>222</v>
      </c>
      <c r="I17" s="49" t="s">
        <v>229</v>
      </c>
      <c r="J17" s="26" t="s">
        <v>102</v>
      </c>
    </row>
    <row r="18" spans="1:10" s="144" customFormat="1" ht="216.75" customHeight="1" x14ac:dyDescent="0.25">
      <c r="A18" s="49">
        <v>8</v>
      </c>
      <c r="B18" s="49" t="s">
        <v>196</v>
      </c>
      <c r="C18" s="137" t="s">
        <v>224</v>
      </c>
      <c r="D18" s="138">
        <v>45292</v>
      </c>
      <c r="E18" s="138">
        <v>45657</v>
      </c>
      <c r="F18" s="139">
        <v>45292</v>
      </c>
      <c r="G18" s="139">
        <v>45657</v>
      </c>
      <c r="H18" s="49" t="s">
        <v>223</v>
      </c>
      <c r="I18" s="143" t="s">
        <v>253</v>
      </c>
      <c r="J18" s="26" t="s">
        <v>102</v>
      </c>
    </row>
    <row r="19" spans="1:10" s="144" customFormat="1" ht="315.60000000000002" customHeight="1" x14ac:dyDescent="0.25">
      <c r="A19" s="49">
        <v>9</v>
      </c>
      <c r="B19" s="49" t="s">
        <v>68</v>
      </c>
      <c r="C19" s="137" t="s">
        <v>225</v>
      </c>
      <c r="D19" s="138">
        <v>45292</v>
      </c>
      <c r="E19" s="138">
        <v>45657</v>
      </c>
      <c r="F19" s="140">
        <v>45292</v>
      </c>
      <c r="G19" s="140">
        <v>45657</v>
      </c>
      <c r="H19" s="49" t="s">
        <v>226</v>
      </c>
      <c r="I19" s="28" t="s">
        <v>254</v>
      </c>
      <c r="J19" s="26" t="s">
        <v>102</v>
      </c>
    </row>
    <row r="20" spans="1:10" s="144" customFormat="1" x14ac:dyDescent="0.25">
      <c r="A20" s="166" t="s">
        <v>64</v>
      </c>
      <c r="B20" s="167"/>
      <c r="C20" s="167"/>
      <c r="D20" s="167"/>
      <c r="E20" s="167"/>
      <c r="F20" s="167"/>
      <c r="G20" s="167"/>
      <c r="H20" s="167"/>
      <c r="I20" s="167"/>
      <c r="J20" s="168"/>
    </row>
    <row r="21" spans="1:10" s="144" customFormat="1" ht="394.5" customHeight="1" x14ac:dyDescent="0.25">
      <c r="A21" s="49">
        <v>10</v>
      </c>
      <c r="B21" s="49" t="s">
        <v>197</v>
      </c>
      <c r="C21" s="137" t="s">
        <v>228</v>
      </c>
      <c r="D21" s="138">
        <v>45292</v>
      </c>
      <c r="E21" s="138">
        <v>45657</v>
      </c>
      <c r="F21" s="140">
        <v>45292</v>
      </c>
      <c r="G21" s="140">
        <v>45657</v>
      </c>
      <c r="H21" s="49" t="s">
        <v>227</v>
      </c>
      <c r="I21" s="49" t="s">
        <v>255</v>
      </c>
      <c r="J21" s="26" t="s">
        <v>102</v>
      </c>
    </row>
  </sheetData>
  <mergeCells count="12">
    <mergeCell ref="A20:J20"/>
    <mergeCell ref="B16:J16"/>
    <mergeCell ref="J5:J6"/>
    <mergeCell ref="A3:J3"/>
    <mergeCell ref="A5:A6"/>
    <mergeCell ref="B5:B6"/>
    <mergeCell ref="C5:C6"/>
    <mergeCell ref="D5:E5"/>
    <mergeCell ref="F5:G5"/>
    <mergeCell ref="H5:I5"/>
    <mergeCell ref="A8:I8"/>
    <mergeCell ref="A14:J14"/>
  </mergeCells>
  <pageMargins left="0.70866141732283472" right="0.70866141732283472" top="0.74803149606299213" bottom="0.74803149606299213" header="0.31496062992125984" footer="0.31496062992125984"/>
  <pageSetup paperSize="9" scale="47" fitToHeight="0" orientation="landscape" r:id="rId1"/>
  <rowBreaks count="2" manualBreakCount="2">
    <brk id="14" max="9" man="1"/>
    <brk id="1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2"/>
  <sheetViews>
    <sheetView view="pageBreakPreview" topLeftCell="A8" zoomScale="145" zoomScaleNormal="115" zoomScaleSheetLayoutView="145" workbookViewId="0">
      <selection activeCell="E32" sqref="E32"/>
    </sheetView>
  </sheetViews>
  <sheetFormatPr defaultColWidth="9.140625" defaultRowHeight="15" x14ac:dyDescent="0.25"/>
  <cols>
    <col min="1" max="1" width="17.28515625" style="1" customWidth="1"/>
    <col min="2" max="2" width="35.42578125" style="1" customWidth="1"/>
    <col min="3" max="3" width="24" style="1" customWidth="1"/>
    <col min="4" max="4" width="16" style="56" customWidth="1"/>
    <col min="5" max="5" width="16.7109375" style="36" customWidth="1"/>
    <col min="6" max="6" width="19.140625" style="37" customWidth="1"/>
    <col min="7" max="16384" width="9.140625" style="1"/>
  </cols>
  <sheetData>
    <row r="1" spans="1:12" x14ac:dyDescent="0.25">
      <c r="F1" s="40" t="s">
        <v>46</v>
      </c>
    </row>
    <row r="3" spans="1:12" ht="75.75" customHeight="1" x14ac:dyDescent="0.25">
      <c r="A3" s="173" t="s">
        <v>258</v>
      </c>
      <c r="B3" s="174"/>
      <c r="C3" s="174"/>
      <c r="D3" s="174"/>
      <c r="E3" s="174"/>
      <c r="F3" s="174"/>
      <c r="G3" s="188" t="s">
        <v>181</v>
      </c>
      <c r="H3" s="188"/>
      <c r="I3" s="188"/>
      <c r="J3" s="188"/>
      <c r="K3" s="188"/>
      <c r="L3" s="188"/>
    </row>
    <row r="6" spans="1:12" ht="63.75" x14ac:dyDescent="0.25">
      <c r="A6" s="134" t="s">
        <v>19</v>
      </c>
      <c r="B6" s="134" t="s">
        <v>20</v>
      </c>
      <c r="C6" s="134" t="s">
        <v>21</v>
      </c>
      <c r="D6" s="153" t="s">
        <v>259</v>
      </c>
      <c r="E6" s="34" t="s">
        <v>180</v>
      </c>
      <c r="F6" s="34" t="s">
        <v>22</v>
      </c>
    </row>
    <row r="7" spans="1:12" x14ac:dyDescent="0.25">
      <c r="A7" s="134">
        <v>1</v>
      </c>
      <c r="B7" s="134">
        <v>2</v>
      </c>
      <c r="C7" s="134">
        <v>3</v>
      </c>
      <c r="D7" s="134">
        <v>4</v>
      </c>
      <c r="E7" s="38">
        <v>5</v>
      </c>
      <c r="F7" s="38">
        <v>6</v>
      </c>
    </row>
    <row r="8" spans="1:12" ht="15.75" customHeight="1" x14ac:dyDescent="0.25">
      <c r="A8" s="189" t="s">
        <v>23</v>
      </c>
      <c r="B8" s="189" t="s">
        <v>202</v>
      </c>
      <c r="C8" s="148" t="s">
        <v>198</v>
      </c>
      <c r="D8" s="146">
        <f>SUM(D9:D12)</f>
        <v>258.3</v>
      </c>
      <c r="E8" s="146">
        <f>SUM(E9:E12)</f>
        <v>288.60000000000002</v>
      </c>
      <c r="F8" s="146">
        <f t="shared" ref="F8" si="0">SUM(F9:F12)</f>
        <v>282.8</v>
      </c>
    </row>
    <row r="9" spans="1:12" x14ac:dyDescent="0.25">
      <c r="A9" s="190"/>
      <c r="B9" s="190"/>
      <c r="C9" s="148" t="s">
        <v>199</v>
      </c>
      <c r="D9" s="146">
        <v>0</v>
      </c>
      <c r="E9" s="146">
        <v>0</v>
      </c>
      <c r="F9" s="146">
        <v>0</v>
      </c>
    </row>
    <row r="10" spans="1:12" ht="25.5" x14ac:dyDescent="0.25">
      <c r="A10" s="190"/>
      <c r="B10" s="190"/>
      <c r="C10" s="148" t="s">
        <v>200</v>
      </c>
      <c r="D10" s="146">
        <v>38.299999999999997</v>
      </c>
      <c r="E10" s="146">
        <v>38.299999999999997</v>
      </c>
      <c r="F10" s="146">
        <v>32.5</v>
      </c>
    </row>
    <row r="11" spans="1:12" x14ac:dyDescent="0.25">
      <c r="A11" s="190"/>
      <c r="B11" s="190"/>
      <c r="C11" s="148" t="s">
        <v>201</v>
      </c>
      <c r="D11" s="146">
        <v>220</v>
      </c>
      <c r="E11" s="146">
        <v>250.3</v>
      </c>
      <c r="F11" s="146">
        <v>250.3</v>
      </c>
    </row>
    <row r="12" spans="1:12" x14ac:dyDescent="0.25">
      <c r="A12" s="191"/>
      <c r="B12" s="191"/>
      <c r="C12" s="135" t="s">
        <v>82</v>
      </c>
      <c r="D12" s="147">
        <v>0</v>
      </c>
      <c r="E12" s="147">
        <v>0</v>
      </c>
      <c r="F12" s="147">
        <v>0</v>
      </c>
    </row>
    <row r="13" spans="1:12" ht="13.9" customHeight="1" x14ac:dyDescent="0.25">
      <c r="A13" s="189" t="s">
        <v>17</v>
      </c>
      <c r="B13" s="189" t="s">
        <v>69</v>
      </c>
      <c r="C13" s="149" t="s">
        <v>198</v>
      </c>
      <c r="D13" s="35">
        <f>SUM(D14:D17)</f>
        <v>258.3</v>
      </c>
      <c r="E13" s="35">
        <f t="shared" ref="E13" si="1">SUM(E14:E17)</f>
        <v>288.60000000000002</v>
      </c>
      <c r="F13" s="35">
        <f t="shared" ref="F13" si="2">SUM(F14:F17)</f>
        <v>282.8</v>
      </c>
    </row>
    <row r="14" spans="1:12" x14ac:dyDescent="0.25">
      <c r="A14" s="190"/>
      <c r="B14" s="190"/>
      <c r="C14" s="149" t="s">
        <v>199</v>
      </c>
      <c r="D14" s="35">
        <f>SUM(D19,D24,D29,D34,D39)</f>
        <v>0</v>
      </c>
      <c r="E14" s="35">
        <f t="shared" ref="E14:F14" si="3">SUM(E19,E24,E29,E34,E39)</f>
        <v>0</v>
      </c>
      <c r="F14" s="35">
        <f t="shared" si="3"/>
        <v>0</v>
      </c>
    </row>
    <row r="15" spans="1:12" ht="25.5" x14ac:dyDescent="0.25">
      <c r="A15" s="190"/>
      <c r="B15" s="190"/>
      <c r="C15" s="149" t="s">
        <v>200</v>
      </c>
      <c r="D15" s="35">
        <v>38.299999999999997</v>
      </c>
      <c r="E15" s="35">
        <f t="shared" ref="E15:F15" si="4">SUM(E20,E25,E30,E35,E40)</f>
        <v>38.299999999999997</v>
      </c>
      <c r="F15" s="35">
        <f t="shared" si="4"/>
        <v>32.5</v>
      </c>
    </row>
    <row r="16" spans="1:12" x14ac:dyDescent="0.25">
      <c r="A16" s="190"/>
      <c r="B16" s="190"/>
      <c r="C16" s="149" t="s">
        <v>201</v>
      </c>
      <c r="D16" s="35">
        <v>220</v>
      </c>
      <c r="E16" s="35">
        <f t="shared" ref="E16:F16" si="5">SUM(E21,E26,E31,E36,E41)</f>
        <v>250.3</v>
      </c>
      <c r="F16" s="35">
        <f t="shared" si="5"/>
        <v>250.3</v>
      </c>
    </row>
    <row r="17" spans="1:6" x14ac:dyDescent="0.25">
      <c r="A17" s="191"/>
      <c r="B17" s="191"/>
      <c r="C17" s="150" t="s">
        <v>82</v>
      </c>
      <c r="D17" s="145">
        <f>SUM(D22,D27,D32,D37,D42)</f>
        <v>0</v>
      </c>
      <c r="E17" s="145">
        <v>0</v>
      </c>
      <c r="F17" s="145">
        <v>0</v>
      </c>
    </row>
    <row r="18" spans="1:6" ht="13.9" customHeight="1" x14ac:dyDescent="0.25">
      <c r="A18" s="185" t="s">
        <v>205</v>
      </c>
      <c r="B18" s="185" t="s">
        <v>203</v>
      </c>
      <c r="C18" s="149" t="s">
        <v>198</v>
      </c>
      <c r="D18" s="35">
        <f>SUM(D19:D22)</f>
        <v>0</v>
      </c>
      <c r="E18" s="35">
        <f t="shared" ref="E18" si="6">SUM(E19:E22)</f>
        <v>0</v>
      </c>
      <c r="F18" s="35">
        <f t="shared" ref="F18" si="7">SUM(F19:F22)</f>
        <v>0</v>
      </c>
    </row>
    <row r="19" spans="1:6" x14ac:dyDescent="0.25">
      <c r="A19" s="186"/>
      <c r="B19" s="186"/>
      <c r="C19" s="149" t="s">
        <v>199</v>
      </c>
      <c r="D19" s="35">
        <v>0</v>
      </c>
      <c r="E19" s="35">
        <v>0</v>
      </c>
      <c r="F19" s="35">
        <v>0</v>
      </c>
    </row>
    <row r="20" spans="1:6" ht="25.5" x14ac:dyDescent="0.25">
      <c r="A20" s="186"/>
      <c r="B20" s="186"/>
      <c r="C20" s="149" t="s">
        <v>200</v>
      </c>
      <c r="D20" s="35">
        <v>0</v>
      </c>
      <c r="E20" s="35">
        <v>0</v>
      </c>
      <c r="F20" s="35">
        <v>0</v>
      </c>
    </row>
    <row r="21" spans="1:6" x14ac:dyDescent="0.25">
      <c r="A21" s="186"/>
      <c r="B21" s="186"/>
      <c r="C21" s="149" t="s">
        <v>201</v>
      </c>
      <c r="D21" s="35">
        <v>0</v>
      </c>
      <c r="E21" s="35">
        <v>0</v>
      </c>
      <c r="F21" s="35">
        <v>0</v>
      </c>
    </row>
    <row r="22" spans="1:6" x14ac:dyDescent="0.25">
      <c r="A22" s="187"/>
      <c r="B22" s="187"/>
      <c r="C22" s="150" t="s">
        <v>82</v>
      </c>
      <c r="D22" s="145">
        <v>0</v>
      </c>
      <c r="E22" s="145">
        <v>0</v>
      </c>
      <c r="F22" s="145">
        <v>0</v>
      </c>
    </row>
    <row r="23" spans="1:6" ht="13.9" customHeight="1" x14ac:dyDescent="0.25">
      <c r="A23" s="185" t="s">
        <v>206</v>
      </c>
      <c r="B23" s="185" t="s">
        <v>70</v>
      </c>
      <c r="C23" s="149" t="s">
        <v>198</v>
      </c>
      <c r="D23" s="35">
        <f>SUM(D24:D27)</f>
        <v>38.299999999999997</v>
      </c>
      <c r="E23" s="35">
        <f t="shared" ref="E23" si="8">SUM(E24:E27)</f>
        <v>38.299999999999997</v>
      </c>
      <c r="F23" s="35">
        <f t="shared" ref="F23" si="9">SUM(F24:F27)</f>
        <v>32.5</v>
      </c>
    </row>
    <row r="24" spans="1:6" x14ac:dyDescent="0.25">
      <c r="A24" s="186"/>
      <c r="B24" s="186"/>
      <c r="C24" s="149" t="s">
        <v>199</v>
      </c>
      <c r="D24" s="35">
        <v>0</v>
      </c>
      <c r="E24" s="35">
        <v>0</v>
      </c>
      <c r="F24" s="35">
        <v>0</v>
      </c>
    </row>
    <row r="25" spans="1:6" ht="25.5" x14ac:dyDescent="0.25">
      <c r="A25" s="186"/>
      <c r="B25" s="186"/>
      <c r="C25" s="149" t="s">
        <v>200</v>
      </c>
      <c r="D25" s="35">
        <v>38.299999999999997</v>
      </c>
      <c r="E25" s="35">
        <v>38.299999999999997</v>
      </c>
      <c r="F25" s="35">
        <v>32.5</v>
      </c>
    </row>
    <row r="26" spans="1:6" x14ac:dyDescent="0.25">
      <c r="A26" s="186"/>
      <c r="B26" s="186"/>
      <c r="C26" s="149" t="s">
        <v>201</v>
      </c>
      <c r="D26" s="35">
        <v>0</v>
      </c>
      <c r="E26" s="35">
        <v>0</v>
      </c>
      <c r="F26" s="35">
        <v>0</v>
      </c>
    </row>
    <row r="27" spans="1:6" x14ac:dyDescent="0.25">
      <c r="A27" s="187"/>
      <c r="B27" s="187"/>
      <c r="C27" s="150" t="s">
        <v>82</v>
      </c>
      <c r="D27" s="145">
        <v>0</v>
      </c>
      <c r="E27" s="145">
        <v>0</v>
      </c>
      <c r="F27" s="145">
        <v>0</v>
      </c>
    </row>
    <row r="28" spans="1:6" ht="13.9" customHeight="1" x14ac:dyDescent="0.25">
      <c r="A28" s="185" t="s">
        <v>207</v>
      </c>
      <c r="B28" s="185" t="s">
        <v>204</v>
      </c>
      <c r="C28" s="149" t="s">
        <v>198</v>
      </c>
      <c r="D28" s="35">
        <f>SUM(D29:D32)</f>
        <v>220</v>
      </c>
      <c r="E28" s="35">
        <f t="shared" ref="E28" si="10">SUM(E29:E32)</f>
        <v>250.3</v>
      </c>
      <c r="F28" s="35">
        <f>SUM(F29:F32)</f>
        <v>250.3</v>
      </c>
    </row>
    <row r="29" spans="1:6" x14ac:dyDescent="0.25">
      <c r="A29" s="186"/>
      <c r="B29" s="186"/>
      <c r="C29" s="149" t="s">
        <v>199</v>
      </c>
      <c r="D29" s="35">
        <v>0</v>
      </c>
      <c r="E29" s="35">
        <v>0</v>
      </c>
      <c r="F29" s="35">
        <v>0</v>
      </c>
    </row>
    <row r="30" spans="1:6" ht="25.5" x14ac:dyDescent="0.25">
      <c r="A30" s="186"/>
      <c r="B30" s="186"/>
      <c r="C30" s="149" t="s">
        <v>200</v>
      </c>
      <c r="D30" s="35">
        <v>0</v>
      </c>
      <c r="E30" s="35">
        <v>0</v>
      </c>
      <c r="F30" s="35">
        <v>0</v>
      </c>
    </row>
    <row r="31" spans="1:6" x14ac:dyDescent="0.25">
      <c r="A31" s="186"/>
      <c r="B31" s="186"/>
      <c r="C31" s="149" t="s">
        <v>201</v>
      </c>
      <c r="D31" s="35">
        <v>220</v>
      </c>
      <c r="E31" s="35">
        <v>250.3</v>
      </c>
      <c r="F31" s="35">
        <v>250.3</v>
      </c>
    </row>
    <row r="32" spans="1:6" ht="22.5" customHeight="1" x14ac:dyDescent="0.25">
      <c r="A32" s="187"/>
      <c r="B32" s="187"/>
      <c r="C32" s="150" t="s">
        <v>82</v>
      </c>
      <c r="D32" s="145">
        <v>0</v>
      </c>
      <c r="E32" s="145">
        <v>0</v>
      </c>
      <c r="F32" s="145">
        <v>0</v>
      </c>
    </row>
    <row r="33" spans="1:6" x14ac:dyDescent="0.25">
      <c r="A33" s="185" t="s">
        <v>208</v>
      </c>
      <c r="B33" s="185" t="s">
        <v>210</v>
      </c>
      <c r="C33" s="149" t="s">
        <v>198</v>
      </c>
      <c r="D33" s="35">
        <f>SUM(D34:D37)</f>
        <v>0</v>
      </c>
      <c r="E33" s="35">
        <f t="shared" ref="E33" si="11">SUM(E34:E37)</f>
        <v>0</v>
      </c>
      <c r="F33" s="35">
        <f t="shared" ref="F33" si="12">SUM(F34:F37)</f>
        <v>0</v>
      </c>
    </row>
    <row r="34" spans="1:6" x14ac:dyDescent="0.25">
      <c r="A34" s="186"/>
      <c r="B34" s="186"/>
      <c r="C34" s="149" t="s">
        <v>199</v>
      </c>
      <c r="D34" s="35">
        <v>0</v>
      </c>
      <c r="E34" s="35">
        <v>0</v>
      </c>
      <c r="F34" s="35">
        <v>0</v>
      </c>
    </row>
    <row r="35" spans="1:6" ht="25.5" x14ac:dyDescent="0.25">
      <c r="A35" s="186"/>
      <c r="B35" s="186"/>
      <c r="C35" s="149" t="s">
        <v>200</v>
      </c>
      <c r="D35" s="35">
        <v>0</v>
      </c>
      <c r="E35" s="35">
        <v>0</v>
      </c>
      <c r="F35" s="35">
        <v>0</v>
      </c>
    </row>
    <row r="36" spans="1:6" x14ac:dyDescent="0.25">
      <c r="A36" s="186"/>
      <c r="B36" s="186"/>
      <c r="C36" s="149" t="s">
        <v>201</v>
      </c>
      <c r="D36" s="35">
        <v>0</v>
      </c>
      <c r="E36" s="35">
        <v>0</v>
      </c>
      <c r="F36" s="35">
        <v>0</v>
      </c>
    </row>
    <row r="37" spans="1:6" x14ac:dyDescent="0.25">
      <c r="A37" s="187"/>
      <c r="B37" s="187"/>
      <c r="C37" s="150" t="s">
        <v>82</v>
      </c>
      <c r="D37" s="145">
        <v>0</v>
      </c>
      <c r="E37" s="145">
        <v>0</v>
      </c>
      <c r="F37" s="145">
        <v>0</v>
      </c>
    </row>
    <row r="38" spans="1:6" x14ac:dyDescent="0.25">
      <c r="A38" s="185" t="s">
        <v>209</v>
      </c>
      <c r="B38" s="185" t="s">
        <v>211</v>
      </c>
      <c r="C38" s="149" t="s">
        <v>198</v>
      </c>
      <c r="D38" s="35">
        <f>SUM(D39:D42)</f>
        <v>0</v>
      </c>
      <c r="E38" s="35">
        <f t="shared" ref="E38" si="13">SUM(E39:E42)</f>
        <v>0</v>
      </c>
      <c r="F38" s="35">
        <f t="shared" ref="F38" si="14">SUM(F39:F42)</f>
        <v>0</v>
      </c>
    </row>
    <row r="39" spans="1:6" x14ac:dyDescent="0.25">
      <c r="A39" s="186"/>
      <c r="B39" s="186"/>
      <c r="C39" s="149" t="s">
        <v>199</v>
      </c>
      <c r="D39" s="35">
        <v>0</v>
      </c>
      <c r="E39" s="35">
        <v>0</v>
      </c>
      <c r="F39" s="35">
        <v>0</v>
      </c>
    </row>
    <row r="40" spans="1:6" ht="25.5" x14ac:dyDescent="0.25">
      <c r="A40" s="186"/>
      <c r="B40" s="186"/>
      <c r="C40" s="149" t="s">
        <v>200</v>
      </c>
      <c r="D40" s="35">
        <v>0</v>
      </c>
      <c r="E40" s="35">
        <v>0</v>
      </c>
      <c r="F40" s="35">
        <v>0</v>
      </c>
    </row>
    <row r="41" spans="1:6" x14ac:dyDescent="0.25">
      <c r="A41" s="186"/>
      <c r="B41" s="186"/>
      <c r="C41" s="149" t="s">
        <v>201</v>
      </c>
      <c r="D41" s="35">
        <v>0</v>
      </c>
      <c r="E41" s="35">
        <v>0</v>
      </c>
      <c r="F41" s="35">
        <v>0</v>
      </c>
    </row>
    <row r="42" spans="1:6" x14ac:dyDescent="0.25">
      <c r="A42" s="187"/>
      <c r="B42" s="187"/>
      <c r="C42" s="150" t="s">
        <v>82</v>
      </c>
      <c r="D42" s="145">
        <v>0</v>
      </c>
      <c r="E42" s="145">
        <v>0</v>
      </c>
      <c r="F42" s="145">
        <v>0</v>
      </c>
    </row>
    <row r="43" spans="1:6" x14ac:dyDescent="0.25">
      <c r="A43" s="179" t="s">
        <v>37</v>
      </c>
      <c r="B43" s="182" t="s">
        <v>71</v>
      </c>
      <c r="C43" s="149" t="s">
        <v>198</v>
      </c>
      <c r="D43" s="35">
        <f>SUM(D44:D47)</f>
        <v>0</v>
      </c>
      <c r="E43" s="35">
        <f t="shared" ref="E43" si="15">SUM(E44:E47)</f>
        <v>0</v>
      </c>
      <c r="F43" s="35">
        <f t="shared" ref="F43" si="16">SUM(F44:F47)</f>
        <v>0</v>
      </c>
    </row>
    <row r="44" spans="1:6" x14ac:dyDescent="0.25">
      <c r="A44" s="180"/>
      <c r="B44" s="183"/>
      <c r="C44" s="149" t="s">
        <v>199</v>
      </c>
      <c r="D44" s="35">
        <v>0</v>
      </c>
      <c r="E44" s="35">
        <v>0</v>
      </c>
      <c r="F44" s="35">
        <v>0</v>
      </c>
    </row>
    <row r="45" spans="1:6" ht="25.5" x14ac:dyDescent="0.25">
      <c r="A45" s="180"/>
      <c r="B45" s="183"/>
      <c r="C45" s="149" t="s">
        <v>200</v>
      </c>
      <c r="D45" s="35">
        <v>0</v>
      </c>
      <c r="E45" s="35">
        <v>0</v>
      </c>
      <c r="F45" s="35">
        <v>0</v>
      </c>
    </row>
    <row r="46" spans="1:6" x14ac:dyDescent="0.25">
      <c r="A46" s="180"/>
      <c r="B46" s="183"/>
      <c r="C46" s="149" t="s">
        <v>201</v>
      </c>
      <c r="D46" s="35">
        <v>0</v>
      </c>
      <c r="E46" s="35">
        <v>0</v>
      </c>
      <c r="F46" s="35">
        <v>0</v>
      </c>
    </row>
    <row r="47" spans="1:6" x14ac:dyDescent="0.25">
      <c r="A47" s="181"/>
      <c r="B47" s="184"/>
      <c r="C47" s="150" t="s">
        <v>82</v>
      </c>
      <c r="D47" s="145">
        <v>0</v>
      </c>
      <c r="E47" s="145">
        <v>0</v>
      </c>
      <c r="F47" s="145">
        <v>0</v>
      </c>
    </row>
    <row r="48" spans="1:6" ht="13.9" customHeight="1" x14ac:dyDescent="0.25">
      <c r="A48" s="176" t="s">
        <v>212</v>
      </c>
      <c r="B48" s="176" t="s">
        <v>213</v>
      </c>
      <c r="C48" s="149" t="s">
        <v>198</v>
      </c>
      <c r="D48" s="35">
        <f>SUM(D49:D52)</f>
        <v>0</v>
      </c>
      <c r="E48" s="35">
        <f t="shared" ref="E48" si="17">SUM(E49:E52)</f>
        <v>0</v>
      </c>
      <c r="F48" s="35">
        <f t="shared" ref="F48" si="18">SUM(F49:F52)</f>
        <v>0</v>
      </c>
    </row>
    <row r="49" spans="1:6" x14ac:dyDescent="0.25">
      <c r="A49" s="177"/>
      <c r="B49" s="177"/>
      <c r="C49" s="149" t="s">
        <v>199</v>
      </c>
      <c r="D49" s="35">
        <v>0</v>
      </c>
      <c r="E49" s="35">
        <v>0</v>
      </c>
      <c r="F49" s="35">
        <v>0</v>
      </c>
    </row>
    <row r="50" spans="1:6" ht="25.5" x14ac:dyDescent="0.25">
      <c r="A50" s="177"/>
      <c r="B50" s="177"/>
      <c r="C50" s="149" t="s">
        <v>200</v>
      </c>
      <c r="D50" s="35">
        <v>0</v>
      </c>
      <c r="E50" s="35">
        <v>0</v>
      </c>
      <c r="F50" s="35">
        <v>0</v>
      </c>
    </row>
    <row r="51" spans="1:6" x14ac:dyDescent="0.25">
      <c r="A51" s="177"/>
      <c r="B51" s="177"/>
      <c r="C51" s="149" t="s">
        <v>201</v>
      </c>
      <c r="D51" s="35">
        <v>0</v>
      </c>
      <c r="E51" s="35">
        <v>0</v>
      </c>
      <c r="F51" s="35">
        <v>0</v>
      </c>
    </row>
    <row r="52" spans="1:6" ht="21.75" customHeight="1" x14ac:dyDescent="0.25">
      <c r="A52" s="178"/>
      <c r="B52" s="178"/>
      <c r="C52" s="150" t="s">
        <v>82</v>
      </c>
      <c r="D52" s="145">
        <v>0</v>
      </c>
      <c r="E52" s="145">
        <v>0</v>
      </c>
      <c r="F52" s="145">
        <v>0</v>
      </c>
    </row>
    <row r="53" spans="1:6" ht="13.9" customHeight="1" x14ac:dyDescent="0.25">
      <c r="A53" s="179" t="s">
        <v>38</v>
      </c>
      <c r="B53" s="179" t="s">
        <v>72</v>
      </c>
      <c r="C53" s="149" t="s">
        <v>198</v>
      </c>
      <c r="D53" s="35">
        <f>SUM(D54:D57)</f>
        <v>0</v>
      </c>
      <c r="E53" s="35">
        <f t="shared" ref="E53" si="19">SUM(E54:E57)</f>
        <v>0</v>
      </c>
      <c r="F53" s="35">
        <f t="shared" ref="F53" si="20">SUM(F54:F57)</f>
        <v>0</v>
      </c>
    </row>
    <row r="54" spans="1:6" x14ac:dyDescent="0.25">
      <c r="A54" s="180"/>
      <c r="B54" s="180"/>
      <c r="C54" s="149" t="s">
        <v>199</v>
      </c>
      <c r="D54" s="35">
        <f>SUM(D59,D64,D69)</f>
        <v>0</v>
      </c>
      <c r="E54" s="35">
        <f t="shared" ref="E54:F54" si="21">SUM(E59,E64,E69)</f>
        <v>0</v>
      </c>
      <c r="F54" s="35">
        <f t="shared" si="21"/>
        <v>0</v>
      </c>
    </row>
    <row r="55" spans="1:6" ht="25.5" x14ac:dyDescent="0.25">
      <c r="A55" s="180"/>
      <c r="B55" s="180"/>
      <c r="C55" s="149" t="s">
        <v>200</v>
      </c>
      <c r="D55" s="35">
        <f>SUM(D60,D65,D70)</f>
        <v>0</v>
      </c>
      <c r="E55" s="35">
        <f t="shared" ref="E55:F55" si="22">SUM(E60,E65,E70)</f>
        <v>0</v>
      </c>
      <c r="F55" s="35">
        <f t="shared" si="22"/>
        <v>0</v>
      </c>
    </row>
    <row r="56" spans="1:6" x14ac:dyDescent="0.25">
      <c r="A56" s="180"/>
      <c r="B56" s="180"/>
      <c r="C56" s="149" t="s">
        <v>201</v>
      </c>
      <c r="D56" s="35">
        <f>SUM(D61,D66,D71)</f>
        <v>0</v>
      </c>
      <c r="E56" s="35">
        <f t="shared" ref="E56:F56" si="23">SUM(E61,E66,E71)</f>
        <v>0</v>
      </c>
      <c r="F56" s="35">
        <f t="shared" si="23"/>
        <v>0</v>
      </c>
    </row>
    <row r="57" spans="1:6" x14ac:dyDescent="0.25">
      <c r="A57" s="181"/>
      <c r="B57" s="181"/>
      <c r="C57" s="150" t="s">
        <v>82</v>
      </c>
      <c r="D57" s="145">
        <f>SUM(D62,D67,D72)</f>
        <v>0</v>
      </c>
      <c r="E57" s="145">
        <f t="shared" ref="E57:F57" si="24">SUM(E62,E67,E72)</f>
        <v>0</v>
      </c>
      <c r="F57" s="145">
        <f t="shared" si="24"/>
        <v>0</v>
      </c>
    </row>
    <row r="58" spans="1:6" ht="13.9" customHeight="1" x14ac:dyDescent="0.25">
      <c r="A58" s="176" t="s">
        <v>39</v>
      </c>
      <c r="B58" s="176" t="s">
        <v>73</v>
      </c>
      <c r="C58" s="149" t="s">
        <v>198</v>
      </c>
      <c r="D58" s="35">
        <f>SUM(D59:D62)</f>
        <v>0</v>
      </c>
      <c r="E58" s="35">
        <f t="shared" ref="E58" si="25">SUM(E59:E62)</f>
        <v>0</v>
      </c>
      <c r="F58" s="35">
        <f t="shared" ref="F58" si="26">SUM(F59:F62)</f>
        <v>0</v>
      </c>
    </row>
    <row r="59" spans="1:6" x14ac:dyDescent="0.25">
      <c r="A59" s="177"/>
      <c r="B59" s="177"/>
      <c r="C59" s="149" t="s">
        <v>199</v>
      </c>
      <c r="D59" s="35">
        <v>0</v>
      </c>
      <c r="E59" s="35">
        <v>0</v>
      </c>
      <c r="F59" s="35">
        <v>0</v>
      </c>
    </row>
    <row r="60" spans="1:6" ht="25.5" x14ac:dyDescent="0.25">
      <c r="A60" s="177"/>
      <c r="B60" s="177"/>
      <c r="C60" s="149" t="s">
        <v>200</v>
      </c>
      <c r="D60" s="35">
        <v>0</v>
      </c>
      <c r="E60" s="35">
        <v>0</v>
      </c>
      <c r="F60" s="35">
        <v>0</v>
      </c>
    </row>
    <row r="61" spans="1:6" x14ac:dyDescent="0.25">
      <c r="A61" s="177"/>
      <c r="B61" s="177"/>
      <c r="C61" s="149" t="s">
        <v>201</v>
      </c>
      <c r="D61" s="35">
        <v>0</v>
      </c>
      <c r="E61" s="35">
        <v>0</v>
      </c>
      <c r="F61" s="35">
        <v>0</v>
      </c>
    </row>
    <row r="62" spans="1:6" x14ac:dyDescent="0.25">
      <c r="A62" s="178"/>
      <c r="B62" s="178"/>
      <c r="C62" s="150" t="s">
        <v>82</v>
      </c>
      <c r="D62" s="145">
        <v>0</v>
      </c>
      <c r="E62" s="145">
        <v>0</v>
      </c>
      <c r="F62" s="145">
        <v>0</v>
      </c>
    </row>
    <row r="63" spans="1:6" ht="13.9" customHeight="1" x14ac:dyDescent="0.25">
      <c r="A63" s="176" t="s">
        <v>40</v>
      </c>
      <c r="B63" s="176" t="s">
        <v>74</v>
      </c>
      <c r="C63" s="149" t="s">
        <v>198</v>
      </c>
      <c r="D63" s="35">
        <f>SUM(D64:D67)</f>
        <v>0</v>
      </c>
      <c r="E63" s="35">
        <f t="shared" ref="E63" si="27">SUM(E64:E67)</f>
        <v>0</v>
      </c>
      <c r="F63" s="35">
        <f t="shared" ref="F63" si="28">SUM(F64:F67)</f>
        <v>0</v>
      </c>
    </row>
    <row r="64" spans="1:6" x14ac:dyDescent="0.25">
      <c r="A64" s="177"/>
      <c r="B64" s="177"/>
      <c r="C64" s="149" t="s">
        <v>199</v>
      </c>
      <c r="D64" s="35">
        <v>0</v>
      </c>
      <c r="E64" s="35">
        <v>0</v>
      </c>
      <c r="F64" s="35">
        <v>0</v>
      </c>
    </row>
    <row r="65" spans="1:6" ht="25.5" x14ac:dyDescent="0.25">
      <c r="A65" s="177"/>
      <c r="B65" s="177"/>
      <c r="C65" s="149" t="s">
        <v>200</v>
      </c>
      <c r="D65" s="35">
        <v>0</v>
      </c>
      <c r="E65" s="35">
        <v>0</v>
      </c>
      <c r="F65" s="35">
        <v>0</v>
      </c>
    </row>
    <row r="66" spans="1:6" x14ac:dyDescent="0.25">
      <c r="A66" s="177"/>
      <c r="B66" s="177"/>
      <c r="C66" s="149" t="s">
        <v>201</v>
      </c>
      <c r="D66" s="35">
        <v>0</v>
      </c>
      <c r="E66" s="35">
        <v>0</v>
      </c>
      <c r="F66" s="35">
        <v>0</v>
      </c>
    </row>
    <row r="67" spans="1:6" ht="23.25" customHeight="1" x14ac:dyDescent="0.25">
      <c r="A67" s="178"/>
      <c r="B67" s="178"/>
      <c r="C67" s="150" t="s">
        <v>82</v>
      </c>
      <c r="D67" s="145">
        <v>0</v>
      </c>
      <c r="E67" s="145">
        <v>0</v>
      </c>
      <c r="F67" s="145">
        <v>0</v>
      </c>
    </row>
    <row r="68" spans="1:6" ht="13.9" customHeight="1" x14ac:dyDescent="0.25">
      <c r="A68" s="176" t="s">
        <v>41</v>
      </c>
      <c r="B68" s="176" t="s">
        <v>75</v>
      </c>
      <c r="C68" s="149" t="s">
        <v>198</v>
      </c>
      <c r="D68" s="35">
        <f>SUM(D69:D72)</f>
        <v>0</v>
      </c>
      <c r="E68" s="35">
        <f t="shared" ref="E68" si="29">SUM(E69:E72)</f>
        <v>0</v>
      </c>
      <c r="F68" s="35">
        <f t="shared" ref="F68" si="30">SUM(F69:F72)</f>
        <v>0</v>
      </c>
    </row>
    <row r="69" spans="1:6" x14ac:dyDescent="0.25">
      <c r="A69" s="177"/>
      <c r="B69" s="177"/>
      <c r="C69" s="149" t="s">
        <v>199</v>
      </c>
      <c r="D69" s="35">
        <v>0</v>
      </c>
      <c r="E69" s="35">
        <v>0</v>
      </c>
      <c r="F69" s="35">
        <v>0</v>
      </c>
    </row>
    <row r="70" spans="1:6" ht="25.5" x14ac:dyDescent="0.25">
      <c r="A70" s="177"/>
      <c r="B70" s="177"/>
      <c r="C70" s="149" t="s">
        <v>200</v>
      </c>
      <c r="D70" s="35">
        <v>0</v>
      </c>
      <c r="E70" s="35">
        <v>0</v>
      </c>
      <c r="F70" s="35">
        <v>0</v>
      </c>
    </row>
    <row r="71" spans="1:6" x14ac:dyDescent="0.25">
      <c r="A71" s="177"/>
      <c r="B71" s="177"/>
      <c r="C71" s="149" t="s">
        <v>201</v>
      </c>
      <c r="D71" s="35">
        <v>0</v>
      </c>
      <c r="E71" s="35">
        <v>0</v>
      </c>
      <c r="F71" s="35">
        <v>0</v>
      </c>
    </row>
    <row r="72" spans="1:6" x14ac:dyDescent="0.25">
      <c r="A72" s="178"/>
      <c r="B72" s="178"/>
      <c r="C72" s="150" t="s">
        <v>82</v>
      </c>
      <c r="D72" s="145">
        <v>0</v>
      </c>
      <c r="E72" s="145">
        <v>0</v>
      </c>
      <c r="F72" s="145">
        <v>0</v>
      </c>
    </row>
    <row r="73" spans="1:6" x14ac:dyDescent="0.25">
      <c r="A73" s="179" t="s">
        <v>76</v>
      </c>
      <c r="B73" s="179" t="s">
        <v>77</v>
      </c>
      <c r="C73" s="149" t="s">
        <v>198</v>
      </c>
      <c r="D73" s="35">
        <f>SUM(D74:D77)</f>
        <v>0</v>
      </c>
      <c r="E73" s="35">
        <f t="shared" ref="E73" si="31">SUM(E74:E77)</f>
        <v>0</v>
      </c>
      <c r="F73" s="35">
        <f t="shared" ref="F73" si="32">SUM(F74:F77)</f>
        <v>0</v>
      </c>
    </row>
    <row r="74" spans="1:6" x14ac:dyDescent="0.25">
      <c r="A74" s="180"/>
      <c r="B74" s="180"/>
      <c r="C74" s="149" t="s">
        <v>199</v>
      </c>
      <c r="D74" s="35">
        <v>0</v>
      </c>
      <c r="E74" s="35">
        <v>0</v>
      </c>
      <c r="F74" s="35">
        <v>0</v>
      </c>
    </row>
    <row r="75" spans="1:6" ht="25.5" x14ac:dyDescent="0.25">
      <c r="A75" s="180"/>
      <c r="B75" s="180"/>
      <c r="C75" s="149" t="s">
        <v>200</v>
      </c>
      <c r="D75" s="35">
        <v>0</v>
      </c>
      <c r="E75" s="35">
        <v>0</v>
      </c>
      <c r="F75" s="35">
        <v>0</v>
      </c>
    </row>
    <row r="76" spans="1:6" x14ac:dyDescent="0.25">
      <c r="A76" s="180"/>
      <c r="B76" s="180"/>
      <c r="C76" s="149" t="s">
        <v>201</v>
      </c>
      <c r="D76" s="35">
        <v>0</v>
      </c>
      <c r="E76" s="35">
        <v>0</v>
      </c>
      <c r="F76" s="35">
        <v>0</v>
      </c>
    </row>
    <row r="77" spans="1:6" x14ac:dyDescent="0.25">
      <c r="A77" s="181"/>
      <c r="B77" s="181"/>
      <c r="C77" s="150" t="s">
        <v>82</v>
      </c>
      <c r="D77" s="145">
        <v>0</v>
      </c>
      <c r="E77" s="145">
        <v>0</v>
      </c>
      <c r="F77" s="145">
        <v>0</v>
      </c>
    </row>
    <row r="78" spans="1:6" ht="13.9" customHeight="1" x14ac:dyDescent="0.25">
      <c r="A78" s="176" t="s">
        <v>78</v>
      </c>
      <c r="B78" s="176" t="s">
        <v>79</v>
      </c>
      <c r="C78" s="149" t="s">
        <v>198</v>
      </c>
      <c r="D78" s="35">
        <f>SUM(D79:D82)</f>
        <v>0</v>
      </c>
      <c r="E78" s="35">
        <f t="shared" ref="E78" si="33">SUM(E79:E82)</f>
        <v>0</v>
      </c>
      <c r="F78" s="35">
        <f t="shared" ref="F78" si="34">SUM(F79:F82)</f>
        <v>0</v>
      </c>
    </row>
    <row r="79" spans="1:6" x14ac:dyDescent="0.25">
      <c r="A79" s="177"/>
      <c r="B79" s="177"/>
      <c r="C79" s="149" t="s">
        <v>199</v>
      </c>
      <c r="D79" s="35">
        <v>0</v>
      </c>
      <c r="E79" s="35">
        <v>0</v>
      </c>
      <c r="F79" s="35">
        <v>0</v>
      </c>
    </row>
    <row r="80" spans="1:6" ht="25.5" x14ac:dyDescent="0.25">
      <c r="A80" s="177"/>
      <c r="B80" s="177"/>
      <c r="C80" s="149" t="s">
        <v>200</v>
      </c>
      <c r="D80" s="35">
        <v>0</v>
      </c>
      <c r="E80" s="35">
        <v>0</v>
      </c>
      <c r="F80" s="35">
        <v>0</v>
      </c>
    </row>
    <row r="81" spans="1:6" x14ac:dyDescent="0.25">
      <c r="A81" s="177"/>
      <c r="B81" s="177"/>
      <c r="C81" s="149" t="s">
        <v>201</v>
      </c>
      <c r="D81" s="35">
        <v>0</v>
      </c>
      <c r="E81" s="35">
        <v>0</v>
      </c>
      <c r="F81" s="35">
        <v>0</v>
      </c>
    </row>
    <row r="82" spans="1:6" x14ac:dyDescent="0.25">
      <c r="A82" s="178"/>
      <c r="B82" s="178"/>
      <c r="C82" s="150" t="s">
        <v>82</v>
      </c>
      <c r="D82" s="145">
        <v>0</v>
      </c>
      <c r="E82" s="145">
        <v>0</v>
      </c>
      <c r="F82" s="145">
        <v>0</v>
      </c>
    </row>
  </sheetData>
  <mergeCells count="32">
    <mergeCell ref="G3:L3"/>
    <mergeCell ref="A28:A32"/>
    <mergeCell ref="B28:B32"/>
    <mergeCell ref="A3:F3"/>
    <mergeCell ref="A8:A12"/>
    <mergeCell ref="B8:B12"/>
    <mergeCell ref="A18:A22"/>
    <mergeCell ref="B18:B22"/>
    <mergeCell ref="A23:A27"/>
    <mergeCell ref="B23:B27"/>
    <mergeCell ref="A13:A17"/>
    <mergeCell ref="B13:B17"/>
    <mergeCell ref="A43:A47"/>
    <mergeCell ref="B43:B47"/>
    <mergeCell ref="A48:A52"/>
    <mergeCell ref="B48:B52"/>
    <mergeCell ref="A33:A37"/>
    <mergeCell ref="B33:B37"/>
    <mergeCell ref="A38:A42"/>
    <mergeCell ref="B38:B42"/>
    <mergeCell ref="A78:A82"/>
    <mergeCell ref="B78:B82"/>
    <mergeCell ref="A53:A57"/>
    <mergeCell ref="B53:B57"/>
    <mergeCell ref="A58:A62"/>
    <mergeCell ref="B58:B62"/>
    <mergeCell ref="A63:A67"/>
    <mergeCell ref="B63:B67"/>
    <mergeCell ref="A68:A72"/>
    <mergeCell ref="B68:B72"/>
    <mergeCell ref="A73:A77"/>
    <mergeCell ref="B73:B77"/>
  </mergeCells>
  <pageMargins left="0.7" right="0.7" top="0.75" bottom="0.75" header="0.3" footer="0.3"/>
  <pageSetup paperSize="9" scale="68" fitToHeight="0" orientation="portrait" r:id="rId1"/>
  <rowBreaks count="1" manualBreakCount="1">
    <brk id="57"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N40"/>
  <sheetViews>
    <sheetView workbookViewId="0">
      <selection activeCell="S12" sqref="S12"/>
    </sheetView>
  </sheetViews>
  <sheetFormatPr defaultRowHeight="15" x14ac:dyDescent="0.25"/>
  <cols>
    <col min="14" max="14" width="20.85546875" customWidth="1"/>
  </cols>
  <sheetData>
    <row r="3" spans="1:14" x14ac:dyDescent="0.25">
      <c r="A3" s="213" t="s">
        <v>266</v>
      </c>
      <c r="B3" s="212"/>
      <c r="C3" s="212"/>
      <c r="D3" s="212"/>
      <c r="E3" s="212"/>
      <c r="F3" s="212"/>
      <c r="G3" s="212"/>
      <c r="H3" s="212"/>
      <c r="I3" s="212"/>
      <c r="J3" s="212"/>
      <c r="K3" s="212"/>
      <c r="L3" s="212"/>
      <c r="M3" s="212"/>
      <c r="N3" s="212"/>
    </row>
    <row r="4" spans="1:14" x14ac:dyDescent="0.25">
      <c r="A4" s="212"/>
      <c r="B4" s="212"/>
      <c r="C4" s="212"/>
      <c r="D4" s="212"/>
      <c r="E4" s="212"/>
      <c r="F4" s="212"/>
      <c r="G4" s="212"/>
      <c r="H4" s="212"/>
      <c r="I4" s="212"/>
      <c r="J4" s="212"/>
      <c r="K4" s="212"/>
      <c r="L4" s="212"/>
      <c r="M4" s="212"/>
      <c r="N4" s="212"/>
    </row>
    <row r="5" spans="1:14" x14ac:dyDescent="0.25">
      <c r="A5" s="212"/>
      <c r="B5" s="212"/>
      <c r="C5" s="212"/>
      <c r="D5" s="212"/>
      <c r="E5" s="212"/>
      <c r="F5" s="212"/>
      <c r="G5" s="212"/>
      <c r="H5" s="212"/>
      <c r="I5" s="212"/>
      <c r="J5" s="212"/>
      <c r="K5" s="212"/>
      <c r="L5" s="212"/>
      <c r="M5" s="212"/>
      <c r="N5" s="212"/>
    </row>
    <row r="6" spans="1:14" x14ac:dyDescent="0.25">
      <c r="A6" s="212"/>
      <c r="B6" s="212"/>
      <c r="C6" s="212"/>
      <c r="D6" s="212"/>
      <c r="E6" s="212"/>
      <c r="F6" s="212"/>
      <c r="G6" s="212"/>
      <c r="H6" s="212"/>
      <c r="I6" s="212"/>
      <c r="J6" s="212"/>
      <c r="K6" s="212"/>
      <c r="L6" s="212"/>
      <c r="M6" s="212"/>
      <c r="N6" s="212"/>
    </row>
    <row r="7" spans="1:14" x14ac:dyDescent="0.25">
      <c r="A7" s="212"/>
      <c r="B7" s="212"/>
      <c r="C7" s="212"/>
      <c r="D7" s="212"/>
      <c r="E7" s="212"/>
      <c r="F7" s="212"/>
      <c r="G7" s="212"/>
      <c r="H7" s="212"/>
      <c r="I7" s="212"/>
      <c r="J7" s="212"/>
      <c r="K7" s="212"/>
      <c r="L7" s="212"/>
      <c r="M7" s="212"/>
      <c r="N7" s="212"/>
    </row>
    <row r="8" spans="1:14" x14ac:dyDescent="0.25">
      <c r="A8" s="212"/>
      <c r="B8" s="212"/>
      <c r="C8" s="212"/>
      <c r="D8" s="212"/>
      <c r="E8" s="212"/>
      <c r="F8" s="212"/>
      <c r="G8" s="212"/>
      <c r="H8" s="212"/>
      <c r="I8" s="212"/>
      <c r="J8" s="212"/>
      <c r="K8" s="212"/>
      <c r="L8" s="212"/>
      <c r="M8" s="212"/>
      <c r="N8" s="212"/>
    </row>
    <row r="9" spans="1:14" x14ac:dyDescent="0.25">
      <c r="A9" s="212"/>
      <c r="B9" s="212"/>
      <c r="C9" s="212"/>
      <c r="D9" s="212"/>
      <c r="E9" s="212"/>
      <c r="F9" s="212"/>
      <c r="G9" s="212"/>
      <c r="H9" s="212"/>
      <c r="I9" s="212"/>
      <c r="J9" s="212"/>
      <c r="K9" s="212"/>
      <c r="L9" s="212"/>
      <c r="M9" s="212"/>
      <c r="N9" s="212"/>
    </row>
    <row r="10" spans="1:14" x14ac:dyDescent="0.25">
      <c r="A10" s="212"/>
      <c r="B10" s="212"/>
      <c r="C10" s="212"/>
      <c r="D10" s="212"/>
      <c r="E10" s="212"/>
      <c r="F10" s="212"/>
      <c r="G10" s="212"/>
      <c r="H10" s="212"/>
      <c r="I10" s="212"/>
      <c r="J10" s="212"/>
      <c r="K10" s="212"/>
      <c r="L10" s="212"/>
      <c r="M10" s="212"/>
      <c r="N10" s="212"/>
    </row>
    <row r="11" spans="1:14" x14ac:dyDescent="0.25">
      <c r="A11" s="212"/>
      <c r="B11" s="212"/>
      <c r="C11" s="212"/>
      <c r="D11" s="212"/>
      <c r="E11" s="212"/>
      <c r="F11" s="212"/>
      <c r="G11" s="212"/>
      <c r="H11" s="212"/>
      <c r="I11" s="212"/>
      <c r="J11" s="212"/>
      <c r="K11" s="212"/>
      <c r="L11" s="212"/>
      <c r="M11" s="212"/>
      <c r="N11" s="212"/>
    </row>
    <row r="12" spans="1:14" x14ac:dyDescent="0.25">
      <c r="A12" s="212"/>
      <c r="B12" s="212"/>
      <c r="C12" s="212"/>
      <c r="D12" s="212"/>
      <c r="E12" s="212"/>
      <c r="F12" s="212"/>
      <c r="G12" s="212"/>
      <c r="H12" s="212"/>
      <c r="I12" s="212"/>
      <c r="J12" s="212"/>
      <c r="K12" s="212"/>
      <c r="L12" s="212"/>
      <c r="M12" s="212"/>
      <c r="N12" s="212"/>
    </row>
    <row r="13" spans="1:14" x14ac:dyDescent="0.25">
      <c r="A13" s="212"/>
      <c r="B13" s="212"/>
      <c r="C13" s="212"/>
      <c r="D13" s="212"/>
      <c r="E13" s="212"/>
      <c r="F13" s="212"/>
      <c r="G13" s="212"/>
      <c r="H13" s="212"/>
      <c r="I13" s="212"/>
      <c r="J13" s="212"/>
      <c r="K13" s="212"/>
      <c r="L13" s="212"/>
      <c r="M13" s="212"/>
      <c r="N13" s="212"/>
    </row>
    <row r="14" spans="1:14" x14ac:dyDescent="0.25">
      <c r="A14" s="212"/>
      <c r="B14" s="212"/>
      <c r="C14" s="212"/>
      <c r="D14" s="212"/>
      <c r="E14" s="212"/>
      <c r="F14" s="212"/>
      <c r="G14" s="212"/>
      <c r="H14" s="212"/>
      <c r="I14" s="212"/>
      <c r="J14" s="212"/>
      <c r="K14" s="212"/>
      <c r="L14" s="212"/>
      <c r="M14" s="212"/>
      <c r="N14" s="212"/>
    </row>
    <row r="15" spans="1:14" x14ac:dyDescent="0.25">
      <c r="A15" s="212"/>
      <c r="B15" s="212"/>
      <c r="C15" s="212"/>
      <c r="D15" s="212"/>
      <c r="E15" s="212"/>
      <c r="F15" s="212"/>
      <c r="G15" s="212"/>
      <c r="H15" s="212"/>
      <c r="I15" s="212"/>
      <c r="J15" s="212"/>
      <c r="K15" s="212"/>
      <c r="L15" s="212"/>
      <c r="M15" s="212"/>
      <c r="N15" s="212"/>
    </row>
    <row r="16" spans="1:14" x14ac:dyDescent="0.25">
      <c r="A16" s="212"/>
      <c r="B16" s="212"/>
      <c r="C16" s="212"/>
      <c r="D16" s="212"/>
      <c r="E16" s="212"/>
      <c r="F16" s="212"/>
      <c r="G16" s="212"/>
      <c r="H16" s="212"/>
      <c r="I16" s="212"/>
      <c r="J16" s="212"/>
      <c r="K16" s="212"/>
      <c r="L16" s="212"/>
      <c r="M16" s="212"/>
      <c r="N16" s="212"/>
    </row>
    <row r="17" spans="1:14" x14ac:dyDescent="0.25">
      <c r="A17" s="212"/>
      <c r="B17" s="212"/>
      <c r="C17" s="212"/>
      <c r="D17" s="212"/>
      <c r="E17" s="212"/>
      <c r="F17" s="212"/>
      <c r="G17" s="212"/>
      <c r="H17" s="212"/>
      <c r="I17" s="212"/>
      <c r="J17" s="212"/>
      <c r="K17" s="212"/>
      <c r="L17" s="212"/>
      <c r="M17" s="212"/>
      <c r="N17" s="212"/>
    </row>
    <row r="18" spans="1:14" x14ac:dyDescent="0.25">
      <c r="A18" s="212"/>
      <c r="B18" s="212"/>
      <c r="C18" s="212"/>
      <c r="D18" s="212"/>
      <c r="E18" s="212"/>
      <c r="F18" s="212"/>
      <c r="G18" s="212"/>
      <c r="H18" s="212"/>
      <c r="I18" s="212"/>
      <c r="J18" s="212"/>
      <c r="K18" s="212"/>
      <c r="L18" s="212"/>
      <c r="M18" s="212"/>
      <c r="N18" s="212"/>
    </row>
    <row r="19" spans="1:14" x14ac:dyDescent="0.25">
      <c r="A19" s="212"/>
      <c r="B19" s="212"/>
      <c r="C19" s="212"/>
      <c r="D19" s="212"/>
      <c r="E19" s="212"/>
      <c r="F19" s="212"/>
      <c r="G19" s="212"/>
      <c r="H19" s="212"/>
      <c r="I19" s="212"/>
      <c r="J19" s="212"/>
      <c r="K19" s="212"/>
      <c r="L19" s="212"/>
      <c r="M19" s="212"/>
      <c r="N19" s="212"/>
    </row>
    <row r="20" spans="1:14" x14ac:dyDescent="0.25">
      <c r="A20" s="212"/>
      <c r="B20" s="212"/>
      <c r="C20" s="212"/>
      <c r="D20" s="212"/>
      <c r="E20" s="212"/>
      <c r="F20" s="212"/>
      <c r="G20" s="212"/>
      <c r="H20" s="212"/>
      <c r="I20" s="212"/>
      <c r="J20" s="212"/>
      <c r="K20" s="212"/>
      <c r="L20" s="212"/>
      <c r="M20" s="212"/>
      <c r="N20" s="212"/>
    </row>
    <row r="21" spans="1:14" x14ac:dyDescent="0.25">
      <c r="A21" s="212"/>
      <c r="B21" s="212"/>
      <c r="C21" s="212"/>
      <c r="D21" s="212"/>
      <c r="E21" s="212"/>
      <c r="F21" s="212"/>
      <c r="G21" s="212"/>
      <c r="H21" s="212"/>
      <c r="I21" s="212"/>
      <c r="J21" s="212"/>
      <c r="K21" s="212"/>
      <c r="L21" s="212"/>
      <c r="M21" s="212"/>
      <c r="N21" s="212"/>
    </row>
    <row r="22" spans="1:14" ht="94.5" customHeight="1" x14ac:dyDescent="0.25">
      <c r="A22" s="212"/>
      <c r="B22" s="212"/>
      <c r="C22" s="212"/>
      <c r="D22" s="212"/>
      <c r="E22" s="212"/>
      <c r="F22" s="212"/>
      <c r="G22" s="212"/>
      <c r="H22" s="212"/>
      <c r="I22" s="212"/>
      <c r="J22" s="212"/>
      <c r="K22" s="212"/>
      <c r="L22" s="212"/>
      <c r="M22" s="212"/>
      <c r="N22" s="212"/>
    </row>
    <row r="23" spans="1:14" x14ac:dyDescent="0.25">
      <c r="A23" s="212"/>
      <c r="B23" s="212"/>
      <c r="C23" s="212"/>
      <c r="D23" s="212"/>
      <c r="E23" s="212"/>
      <c r="F23" s="212"/>
      <c r="G23" s="212"/>
      <c r="H23" s="212"/>
      <c r="I23" s="212"/>
      <c r="J23" s="212"/>
      <c r="K23" s="212"/>
      <c r="L23" s="212"/>
      <c r="M23" s="212"/>
      <c r="N23" s="212"/>
    </row>
    <row r="24" spans="1:14" x14ac:dyDescent="0.25">
      <c r="A24" s="212"/>
      <c r="B24" s="212"/>
      <c r="C24" s="212"/>
      <c r="D24" s="212"/>
      <c r="E24" s="212"/>
      <c r="F24" s="212"/>
      <c r="G24" s="212"/>
      <c r="H24" s="212"/>
      <c r="I24" s="212"/>
      <c r="J24" s="212"/>
      <c r="K24" s="212"/>
      <c r="L24" s="212"/>
      <c r="M24" s="212"/>
      <c r="N24" s="212"/>
    </row>
    <row r="25" spans="1:14" x14ac:dyDescent="0.25">
      <c r="A25" s="212"/>
      <c r="B25" s="212"/>
      <c r="C25" s="212"/>
      <c r="D25" s="212"/>
      <c r="E25" s="212"/>
      <c r="F25" s="212"/>
      <c r="G25" s="212"/>
      <c r="H25" s="212"/>
      <c r="I25" s="212"/>
      <c r="J25" s="212"/>
      <c r="K25" s="212"/>
      <c r="L25" s="212"/>
      <c r="M25" s="212"/>
      <c r="N25" s="212"/>
    </row>
    <row r="26" spans="1:14" x14ac:dyDescent="0.25">
      <c r="A26" s="212"/>
      <c r="B26" s="212"/>
      <c r="C26" s="212"/>
      <c r="D26" s="212"/>
      <c r="E26" s="212"/>
      <c r="F26" s="212"/>
      <c r="G26" s="212"/>
      <c r="H26" s="212"/>
      <c r="I26" s="212"/>
      <c r="J26" s="212"/>
      <c r="K26" s="212"/>
      <c r="L26" s="212"/>
      <c r="M26" s="212"/>
      <c r="N26" s="212"/>
    </row>
    <row r="27" spans="1:14" x14ac:dyDescent="0.25">
      <c r="A27" s="212"/>
      <c r="B27" s="212"/>
      <c r="C27" s="212"/>
      <c r="D27" s="212"/>
      <c r="E27" s="212"/>
      <c r="F27" s="212"/>
      <c r="G27" s="212"/>
      <c r="H27" s="212"/>
      <c r="I27" s="212"/>
      <c r="J27" s="212"/>
      <c r="K27" s="212"/>
      <c r="L27" s="212"/>
      <c r="M27" s="212"/>
      <c r="N27" s="212"/>
    </row>
    <row r="28" spans="1:14" x14ac:dyDescent="0.25">
      <c r="A28" s="212"/>
      <c r="B28" s="212"/>
      <c r="C28" s="212"/>
      <c r="D28" s="212"/>
      <c r="E28" s="212"/>
      <c r="F28" s="212"/>
      <c r="G28" s="212"/>
      <c r="H28" s="212"/>
      <c r="I28" s="212"/>
      <c r="J28" s="212"/>
      <c r="K28" s="212"/>
      <c r="L28" s="212"/>
      <c r="M28" s="212"/>
      <c r="N28" s="212"/>
    </row>
    <row r="29" spans="1:14" x14ac:dyDescent="0.25">
      <c r="A29" s="212"/>
      <c r="B29" s="212"/>
      <c r="C29" s="212"/>
      <c r="D29" s="212"/>
      <c r="E29" s="212"/>
      <c r="F29" s="212"/>
      <c r="G29" s="212"/>
      <c r="H29" s="212"/>
      <c r="I29" s="212"/>
      <c r="J29" s="212"/>
      <c r="K29" s="212"/>
      <c r="L29" s="212"/>
      <c r="M29" s="212"/>
      <c r="N29" s="212"/>
    </row>
    <row r="30" spans="1:14" x14ac:dyDescent="0.25">
      <c r="A30" s="212"/>
      <c r="B30" s="212"/>
      <c r="C30" s="212"/>
      <c r="D30" s="212"/>
      <c r="E30" s="212"/>
      <c r="F30" s="212"/>
      <c r="G30" s="212"/>
      <c r="H30" s="212"/>
      <c r="I30" s="212"/>
      <c r="J30" s="212"/>
      <c r="K30" s="212"/>
      <c r="L30" s="212"/>
      <c r="M30" s="212"/>
      <c r="N30" s="212"/>
    </row>
    <row r="31" spans="1:14" x14ac:dyDescent="0.25">
      <c r="A31" s="212"/>
      <c r="B31" s="212"/>
      <c r="C31" s="212"/>
      <c r="D31" s="212"/>
      <c r="E31" s="212"/>
      <c r="F31" s="212"/>
      <c r="G31" s="212"/>
      <c r="H31" s="212"/>
      <c r="I31" s="212"/>
      <c r="J31" s="212"/>
      <c r="K31" s="212"/>
      <c r="L31" s="212"/>
      <c r="M31" s="212"/>
      <c r="N31" s="212"/>
    </row>
    <row r="32" spans="1:14" x14ac:dyDescent="0.25">
      <c r="A32" s="212"/>
      <c r="B32" s="212"/>
      <c r="C32" s="212"/>
      <c r="D32" s="212"/>
      <c r="E32" s="212"/>
      <c r="F32" s="212"/>
      <c r="G32" s="212"/>
      <c r="H32" s="212"/>
      <c r="I32" s="212"/>
      <c r="J32" s="212"/>
      <c r="K32" s="212"/>
      <c r="L32" s="212"/>
      <c r="M32" s="212"/>
      <c r="N32" s="212"/>
    </row>
    <row r="33" spans="1:14" x14ac:dyDescent="0.25">
      <c r="A33" s="212"/>
      <c r="B33" s="212"/>
      <c r="C33" s="212"/>
      <c r="D33" s="212"/>
      <c r="E33" s="212"/>
      <c r="F33" s="212"/>
      <c r="G33" s="212"/>
      <c r="H33" s="212"/>
      <c r="I33" s="212"/>
      <c r="J33" s="212"/>
      <c r="K33" s="212"/>
      <c r="L33" s="212"/>
      <c r="M33" s="212"/>
      <c r="N33" s="212"/>
    </row>
    <row r="34" spans="1:14" ht="86.25" customHeight="1" x14ac:dyDescent="0.25">
      <c r="A34" s="212"/>
      <c r="B34" s="212"/>
      <c r="C34" s="212"/>
      <c r="D34" s="212"/>
      <c r="E34" s="212"/>
      <c r="F34" s="212"/>
      <c r="G34" s="212"/>
      <c r="H34" s="212"/>
      <c r="I34" s="212"/>
      <c r="J34" s="212"/>
      <c r="K34" s="212"/>
      <c r="L34" s="212"/>
      <c r="M34" s="212"/>
      <c r="N34" s="212"/>
    </row>
    <row r="35" spans="1:14" x14ac:dyDescent="0.25">
      <c r="A35" s="212"/>
      <c r="B35" s="212"/>
      <c r="C35" s="212"/>
      <c r="D35" s="212"/>
      <c r="E35" s="212"/>
      <c r="F35" s="212"/>
      <c r="G35" s="212"/>
      <c r="H35" s="212"/>
      <c r="I35" s="212"/>
      <c r="J35" s="212"/>
      <c r="K35" s="212"/>
      <c r="L35" s="212"/>
      <c r="M35" s="212"/>
      <c r="N35" s="212"/>
    </row>
    <row r="36" spans="1:14" x14ac:dyDescent="0.25">
      <c r="A36" s="212"/>
      <c r="B36" s="212"/>
      <c r="C36" s="212"/>
      <c r="D36" s="212"/>
      <c r="E36" s="212"/>
      <c r="F36" s="212"/>
      <c r="G36" s="212"/>
      <c r="H36" s="212"/>
      <c r="I36" s="212"/>
      <c r="J36" s="212"/>
      <c r="K36" s="212"/>
      <c r="L36" s="212"/>
      <c r="M36" s="212"/>
      <c r="N36" s="212"/>
    </row>
    <row r="37" spans="1:14" x14ac:dyDescent="0.25">
      <c r="A37" s="212"/>
      <c r="B37" s="212"/>
      <c r="C37" s="212"/>
      <c r="D37" s="212"/>
      <c r="E37" s="212"/>
      <c r="F37" s="212"/>
      <c r="G37" s="212"/>
      <c r="H37" s="212"/>
      <c r="I37" s="212"/>
      <c r="J37" s="212"/>
      <c r="K37" s="212"/>
      <c r="L37" s="212"/>
      <c r="M37" s="212"/>
      <c r="N37" s="212"/>
    </row>
    <row r="38" spans="1:14" x14ac:dyDescent="0.25">
      <c r="A38" s="212"/>
      <c r="B38" s="212"/>
      <c r="C38" s="212"/>
      <c r="D38" s="212"/>
      <c r="E38" s="212"/>
      <c r="F38" s="212"/>
      <c r="G38" s="212"/>
      <c r="H38" s="212"/>
      <c r="I38" s="212"/>
      <c r="J38" s="212"/>
      <c r="K38" s="212"/>
      <c r="L38" s="212"/>
      <c r="M38" s="212"/>
      <c r="N38" s="212"/>
    </row>
    <row r="39" spans="1:14" ht="64.5" customHeight="1" x14ac:dyDescent="0.25">
      <c r="A39" s="212"/>
      <c r="B39" s="212"/>
      <c r="C39" s="212"/>
      <c r="D39" s="212"/>
      <c r="E39" s="212"/>
      <c r="F39" s="212"/>
      <c r="G39" s="212"/>
      <c r="H39" s="212"/>
      <c r="I39" s="212"/>
      <c r="J39" s="212"/>
      <c r="K39" s="212"/>
      <c r="L39" s="212"/>
      <c r="M39" s="212"/>
      <c r="N39" s="212"/>
    </row>
    <row r="40" spans="1:14" ht="76.5" customHeight="1" x14ac:dyDescent="0.25">
      <c r="A40" s="212"/>
      <c r="B40" s="212"/>
      <c r="C40" s="212"/>
      <c r="D40" s="212"/>
      <c r="E40" s="212"/>
      <c r="F40" s="212"/>
      <c r="G40" s="212"/>
      <c r="H40" s="212"/>
      <c r="I40" s="212"/>
      <c r="J40" s="212"/>
      <c r="K40" s="212"/>
      <c r="L40" s="212"/>
      <c r="M40" s="212"/>
      <c r="N40" s="212"/>
    </row>
  </sheetData>
  <mergeCells count="1">
    <mergeCell ref="A3:N4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90" zoomScaleSheetLayoutView="90" workbookViewId="0">
      <pane ySplit="6" topLeftCell="A30" activePane="bottomLeft" state="frozen"/>
      <selection pane="bottomLeft" activeCell="D36" sqref="D36"/>
    </sheetView>
  </sheetViews>
  <sheetFormatPr defaultRowHeight="15" x14ac:dyDescent="0.25"/>
  <cols>
    <col min="1" max="1" width="6.42578125" style="57" customWidth="1"/>
    <col min="2" max="2" width="40.7109375" style="57" customWidth="1"/>
    <col min="3" max="3" width="68.85546875" style="57" customWidth="1"/>
    <col min="4" max="4" width="27.28515625" style="57" customWidth="1"/>
    <col min="5" max="5" width="14" style="57" customWidth="1"/>
    <col min="6" max="6" width="16.140625" style="57" customWidth="1"/>
    <col min="7" max="7" width="11.140625" style="57" customWidth="1"/>
    <col min="8" max="8" width="13.28515625" style="57" customWidth="1"/>
    <col min="9" max="9" width="46.28515625" style="57" customWidth="1"/>
    <col min="10" max="10" width="11.42578125" style="57" customWidth="1"/>
    <col min="11" max="258" width="9.140625" style="57"/>
    <col min="259" max="259" width="6.42578125" style="57" customWidth="1"/>
    <col min="260" max="260" width="40.7109375" style="57" customWidth="1"/>
    <col min="261" max="261" width="68.85546875" style="57" customWidth="1"/>
    <col min="262" max="262" width="16.140625" style="57" customWidth="1"/>
    <col min="263" max="263" width="11.140625" style="57" customWidth="1"/>
    <col min="264" max="264" width="13.28515625" style="57" customWidth="1"/>
    <col min="265" max="265" width="11.7109375" style="57" customWidth="1"/>
    <col min="266" max="266" width="11.42578125" style="57" customWidth="1"/>
    <col min="267" max="514" width="9.140625" style="57"/>
    <col min="515" max="515" width="6.42578125" style="57" customWidth="1"/>
    <col min="516" max="516" width="40.7109375" style="57" customWidth="1"/>
    <col min="517" max="517" width="68.85546875" style="57" customWidth="1"/>
    <col min="518" max="518" width="16.140625" style="57" customWidth="1"/>
    <col min="519" max="519" width="11.140625" style="57" customWidth="1"/>
    <col min="520" max="520" width="13.28515625" style="57" customWidth="1"/>
    <col min="521" max="521" width="11.7109375" style="57" customWidth="1"/>
    <col min="522" max="522" width="11.42578125" style="57" customWidth="1"/>
    <col min="523" max="770" width="9.140625" style="57"/>
    <col min="771" max="771" width="6.42578125" style="57" customWidth="1"/>
    <col min="772" max="772" width="40.7109375" style="57" customWidth="1"/>
    <col min="773" max="773" width="68.85546875" style="57" customWidth="1"/>
    <col min="774" max="774" width="16.140625" style="57" customWidth="1"/>
    <col min="775" max="775" width="11.140625" style="57" customWidth="1"/>
    <col min="776" max="776" width="13.28515625" style="57" customWidth="1"/>
    <col min="777" max="777" width="11.7109375" style="57" customWidth="1"/>
    <col min="778" max="778" width="11.42578125" style="57" customWidth="1"/>
    <col min="779" max="1026" width="9.140625" style="57"/>
    <col min="1027" max="1027" width="6.42578125" style="57" customWidth="1"/>
    <col min="1028" max="1028" width="40.7109375" style="57" customWidth="1"/>
    <col min="1029" max="1029" width="68.85546875" style="57" customWidth="1"/>
    <col min="1030" max="1030" width="16.140625" style="57" customWidth="1"/>
    <col min="1031" max="1031" width="11.140625" style="57" customWidth="1"/>
    <col min="1032" max="1032" width="13.28515625" style="57" customWidth="1"/>
    <col min="1033" max="1033" width="11.7109375" style="57" customWidth="1"/>
    <col min="1034" max="1034" width="11.42578125" style="57" customWidth="1"/>
    <col min="1035" max="1282" width="9.140625" style="57"/>
    <col min="1283" max="1283" width="6.42578125" style="57" customWidth="1"/>
    <col min="1284" max="1284" width="40.7109375" style="57" customWidth="1"/>
    <col min="1285" max="1285" width="68.85546875" style="57" customWidth="1"/>
    <col min="1286" max="1286" width="16.140625" style="57" customWidth="1"/>
    <col min="1287" max="1287" width="11.140625" style="57" customWidth="1"/>
    <col min="1288" max="1288" width="13.28515625" style="57" customWidth="1"/>
    <col min="1289" max="1289" width="11.7109375" style="57" customWidth="1"/>
    <col min="1290" max="1290" width="11.42578125" style="57" customWidth="1"/>
    <col min="1291" max="1538" width="9.140625" style="57"/>
    <col min="1539" max="1539" width="6.42578125" style="57" customWidth="1"/>
    <col min="1540" max="1540" width="40.7109375" style="57" customWidth="1"/>
    <col min="1541" max="1541" width="68.85546875" style="57" customWidth="1"/>
    <col min="1542" max="1542" width="16.140625" style="57" customWidth="1"/>
    <col min="1543" max="1543" width="11.140625" style="57" customWidth="1"/>
    <col min="1544" max="1544" width="13.28515625" style="57" customWidth="1"/>
    <col min="1545" max="1545" width="11.7109375" style="57" customWidth="1"/>
    <col min="1546" max="1546" width="11.42578125" style="57" customWidth="1"/>
    <col min="1547" max="1794" width="9.140625" style="57"/>
    <col min="1795" max="1795" width="6.42578125" style="57" customWidth="1"/>
    <col min="1796" max="1796" width="40.7109375" style="57" customWidth="1"/>
    <col min="1797" max="1797" width="68.85546875" style="57" customWidth="1"/>
    <col min="1798" max="1798" width="16.140625" style="57" customWidth="1"/>
    <col min="1799" max="1799" width="11.140625" style="57" customWidth="1"/>
    <col min="1800" max="1800" width="13.28515625" style="57" customWidth="1"/>
    <col min="1801" max="1801" width="11.7109375" style="57" customWidth="1"/>
    <col min="1802" max="1802" width="11.42578125" style="57" customWidth="1"/>
    <col min="1803" max="2050" width="9.140625" style="57"/>
    <col min="2051" max="2051" width="6.42578125" style="57" customWidth="1"/>
    <col min="2052" max="2052" width="40.7109375" style="57" customWidth="1"/>
    <col min="2053" max="2053" width="68.85546875" style="57" customWidth="1"/>
    <col min="2054" max="2054" width="16.140625" style="57" customWidth="1"/>
    <col min="2055" max="2055" width="11.140625" style="57" customWidth="1"/>
    <col min="2056" max="2056" width="13.28515625" style="57" customWidth="1"/>
    <col min="2057" max="2057" width="11.7109375" style="57" customWidth="1"/>
    <col min="2058" max="2058" width="11.42578125" style="57" customWidth="1"/>
    <col min="2059" max="2306" width="9.140625" style="57"/>
    <col min="2307" max="2307" width="6.42578125" style="57" customWidth="1"/>
    <col min="2308" max="2308" width="40.7109375" style="57" customWidth="1"/>
    <col min="2309" max="2309" width="68.85546875" style="57" customWidth="1"/>
    <col min="2310" max="2310" width="16.140625" style="57" customWidth="1"/>
    <col min="2311" max="2311" width="11.140625" style="57" customWidth="1"/>
    <col min="2312" max="2312" width="13.28515625" style="57" customWidth="1"/>
    <col min="2313" max="2313" width="11.7109375" style="57" customWidth="1"/>
    <col min="2314" max="2314" width="11.42578125" style="57" customWidth="1"/>
    <col min="2315" max="2562" width="9.140625" style="57"/>
    <col min="2563" max="2563" width="6.42578125" style="57" customWidth="1"/>
    <col min="2564" max="2564" width="40.7109375" style="57" customWidth="1"/>
    <col min="2565" max="2565" width="68.85546875" style="57" customWidth="1"/>
    <col min="2566" max="2566" width="16.140625" style="57" customWidth="1"/>
    <col min="2567" max="2567" width="11.140625" style="57" customWidth="1"/>
    <col min="2568" max="2568" width="13.28515625" style="57" customWidth="1"/>
    <col min="2569" max="2569" width="11.7109375" style="57" customWidth="1"/>
    <col min="2570" max="2570" width="11.42578125" style="57" customWidth="1"/>
    <col min="2571" max="2818" width="9.140625" style="57"/>
    <col min="2819" max="2819" width="6.42578125" style="57" customWidth="1"/>
    <col min="2820" max="2820" width="40.7109375" style="57" customWidth="1"/>
    <col min="2821" max="2821" width="68.85546875" style="57" customWidth="1"/>
    <col min="2822" max="2822" width="16.140625" style="57" customWidth="1"/>
    <col min="2823" max="2823" width="11.140625" style="57" customWidth="1"/>
    <col min="2824" max="2824" width="13.28515625" style="57" customWidth="1"/>
    <col min="2825" max="2825" width="11.7109375" style="57" customWidth="1"/>
    <col min="2826" max="2826" width="11.42578125" style="57" customWidth="1"/>
    <col min="2827" max="3074" width="9.140625" style="57"/>
    <col min="3075" max="3075" width="6.42578125" style="57" customWidth="1"/>
    <col min="3076" max="3076" width="40.7109375" style="57" customWidth="1"/>
    <col min="3077" max="3077" width="68.85546875" style="57" customWidth="1"/>
    <col min="3078" max="3078" width="16.140625" style="57" customWidth="1"/>
    <col min="3079" max="3079" width="11.140625" style="57" customWidth="1"/>
    <col min="3080" max="3080" width="13.28515625" style="57" customWidth="1"/>
    <col min="3081" max="3081" width="11.7109375" style="57" customWidth="1"/>
    <col min="3082" max="3082" width="11.42578125" style="57" customWidth="1"/>
    <col min="3083" max="3330" width="9.140625" style="57"/>
    <col min="3331" max="3331" width="6.42578125" style="57" customWidth="1"/>
    <col min="3332" max="3332" width="40.7109375" style="57" customWidth="1"/>
    <col min="3333" max="3333" width="68.85546875" style="57" customWidth="1"/>
    <col min="3334" max="3334" width="16.140625" style="57" customWidth="1"/>
    <col min="3335" max="3335" width="11.140625" style="57" customWidth="1"/>
    <col min="3336" max="3336" width="13.28515625" style="57" customWidth="1"/>
    <col min="3337" max="3337" width="11.7109375" style="57" customWidth="1"/>
    <col min="3338" max="3338" width="11.42578125" style="57" customWidth="1"/>
    <col min="3339" max="3586" width="9.140625" style="57"/>
    <col min="3587" max="3587" width="6.42578125" style="57" customWidth="1"/>
    <col min="3588" max="3588" width="40.7109375" style="57" customWidth="1"/>
    <col min="3589" max="3589" width="68.85546875" style="57" customWidth="1"/>
    <col min="3590" max="3590" width="16.140625" style="57" customWidth="1"/>
    <col min="3591" max="3591" width="11.140625" style="57" customWidth="1"/>
    <col min="3592" max="3592" width="13.28515625" style="57" customWidth="1"/>
    <col min="3593" max="3593" width="11.7109375" style="57" customWidth="1"/>
    <col min="3594" max="3594" width="11.42578125" style="57" customWidth="1"/>
    <col min="3595" max="3842" width="9.140625" style="57"/>
    <col min="3843" max="3843" width="6.42578125" style="57" customWidth="1"/>
    <col min="3844" max="3844" width="40.7109375" style="57" customWidth="1"/>
    <col min="3845" max="3845" width="68.85546875" style="57" customWidth="1"/>
    <col min="3846" max="3846" width="16.140625" style="57" customWidth="1"/>
    <col min="3847" max="3847" width="11.140625" style="57" customWidth="1"/>
    <col min="3848" max="3848" width="13.28515625" style="57" customWidth="1"/>
    <col min="3849" max="3849" width="11.7109375" style="57" customWidth="1"/>
    <col min="3850" max="3850" width="11.42578125" style="57" customWidth="1"/>
    <col min="3851" max="4098" width="9.140625" style="57"/>
    <col min="4099" max="4099" width="6.42578125" style="57" customWidth="1"/>
    <col min="4100" max="4100" width="40.7109375" style="57" customWidth="1"/>
    <col min="4101" max="4101" width="68.85546875" style="57" customWidth="1"/>
    <col min="4102" max="4102" width="16.140625" style="57" customWidth="1"/>
    <col min="4103" max="4103" width="11.140625" style="57" customWidth="1"/>
    <col min="4104" max="4104" width="13.28515625" style="57" customWidth="1"/>
    <col min="4105" max="4105" width="11.7109375" style="57" customWidth="1"/>
    <col min="4106" max="4106" width="11.42578125" style="57" customWidth="1"/>
    <col min="4107" max="4354" width="9.140625" style="57"/>
    <col min="4355" max="4355" width="6.42578125" style="57" customWidth="1"/>
    <col min="4356" max="4356" width="40.7109375" style="57" customWidth="1"/>
    <col min="4357" max="4357" width="68.85546875" style="57" customWidth="1"/>
    <col min="4358" max="4358" width="16.140625" style="57" customWidth="1"/>
    <col min="4359" max="4359" width="11.140625" style="57" customWidth="1"/>
    <col min="4360" max="4360" width="13.28515625" style="57" customWidth="1"/>
    <col min="4361" max="4361" width="11.7109375" style="57" customWidth="1"/>
    <col min="4362" max="4362" width="11.42578125" style="57" customWidth="1"/>
    <col min="4363" max="4610" width="9.140625" style="57"/>
    <col min="4611" max="4611" width="6.42578125" style="57" customWidth="1"/>
    <col min="4612" max="4612" width="40.7109375" style="57" customWidth="1"/>
    <col min="4613" max="4613" width="68.85546875" style="57" customWidth="1"/>
    <col min="4614" max="4614" width="16.140625" style="57" customWidth="1"/>
    <col min="4615" max="4615" width="11.140625" style="57" customWidth="1"/>
    <col min="4616" max="4616" width="13.28515625" style="57" customWidth="1"/>
    <col min="4617" max="4617" width="11.7109375" style="57" customWidth="1"/>
    <col min="4618" max="4618" width="11.42578125" style="57" customWidth="1"/>
    <col min="4619" max="4866" width="9.140625" style="57"/>
    <col min="4867" max="4867" width="6.42578125" style="57" customWidth="1"/>
    <col min="4868" max="4868" width="40.7109375" style="57" customWidth="1"/>
    <col min="4869" max="4869" width="68.85546875" style="57" customWidth="1"/>
    <col min="4870" max="4870" width="16.140625" style="57" customWidth="1"/>
    <col min="4871" max="4871" width="11.140625" style="57" customWidth="1"/>
    <col min="4872" max="4872" width="13.28515625" style="57" customWidth="1"/>
    <col min="4873" max="4873" width="11.7109375" style="57" customWidth="1"/>
    <col min="4874" max="4874" width="11.42578125" style="57" customWidth="1"/>
    <col min="4875" max="5122" width="9.140625" style="57"/>
    <col min="5123" max="5123" width="6.42578125" style="57" customWidth="1"/>
    <col min="5124" max="5124" width="40.7109375" style="57" customWidth="1"/>
    <col min="5125" max="5125" width="68.85546875" style="57" customWidth="1"/>
    <col min="5126" max="5126" width="16.140625" style="57" customWidth="1"/>
    <col min="5127" max="5127" width="11.140625" style="57" customWidth="1"/>
    <col min="5128" max="5128" width="13.28515625" style="57" customWidth="1"/>
    <col min="5129" max="5129" width="11.7109375" style="57" customWidth="1"/>
    <col min="5130" max="5130" width="11.42578125" style="57" customWidth="1"/>
    <col min="5131" max="5378" width="9.140625" style="57"/>
    <col min="5379" max="5379" width="6.42578125" style="57" customWidth="1"/>
    <col min="5380" max="5380" width="40.7109375" style="57" customWidth="1"/>
    <col min="5381" max="5381" width="68.85546875" style="57" customWidth="1"/>
    <col min="5382" max="5382" width="16.140625" style="57" customWidth="1"/>
    <col min="5383" max="5383" width="11.140625" style="57" customWidth="1"/>
    <col min="5384" max="5384" width="13.28515625" style="57" customWidth="1"/>
    <col min="5385" max="5385" width="11.7109375" style="57" customWidth="1"/>
    <col min="5386" max="5386" width="11.42578125" style="57" customWidth="1"/>
    <col min="5387" max="5634" width="9.140625" style="57"/>
    <col min="5635" max="5635" width="6.42578125" style="57" customWidth="1"/>
    <col min="5636" max="5636" width="40.7109375" style="57" customWidth="1"/>
    <col min="5637" max="5637" width="68.85546875" style="57" customWidth="1"/>
    <col min="5638" max="5638" width="16.140625" style="57" customWidth="1"/>
    <col min="5639" max="5639" width="11.140625" style="57" customWidth="1"/>
    <col min="5640" max="5640" width="13.28515625" style="57" customWidth="1"/>
    <col min="5641" max="5641" width="11.7109375" style="57" customWidth="1"/>
    <col min="5642" max="5642" width="11.42578125" style="57" customWidth="1"/>
    <col min="5643" max="5890" width="9.140625" style="57"/>
    <col min="5891" max="5891" width="6.42578125" style="57" customWidth="1"/>
    <col min="5892" max="5892" width="40.7109375" style="57" customWidth="1"/>
    <col min="5893" max="5893" width="68.85546875" style="57" customWidth="1"/>
    <col min="5894" max="5894" width="16.140625" style="57" customWidth="1"/>
    <col min="5895" max="5895" width="11.140625" style="57" customWidth="1"/>
    <col min="5896" max="5896" width="13.28515625" style="57" customWidth="1"/>
    <col min="5897" max="5897" width="11.7109375" style="57" customWidth="1"/>
    <col min="5898" max="5898" width="11.42578125" style="57" customWidth="1"/>
    <col min="5899" max="6146" width="9.140625" style="57"/>
    <col min="6147" max="6147" width="6.42578125" style="57" customWidth="1"/>
    <col min="6148" max="6148" width="40.7109375" style="57" customWidth="1"/>
    <col min="6149" max="6149" width="68.85546875" style="57" customWidth="1"/>
    <col min="6150" max="6150" width="16.140625" style="57" customWidth="1"/>
    <col min="6151" max="6151" width="11.140625" style="57" customWidth="1"/>
    <col min="6152" max="6152" width="13.28515625" style="57" customWidth="1"/>
    <col min="6153" max="6153" width="11.7109375" style="57" customWidth="1"/>
    <col min="6154" max="6154" width="11.42578125" style="57" customWidth="1"/>
    <col min="6155" max="6402" width="9.140625" style="57"/>
    <col min="6403" max="6403" width="6.42578125" style="57" customWidth="1"/>
    <col min="6404" max="6404" width="40.7109375" style="57" customWidth="1"/>
    <col min="6405" max="6405" width="68.85546875" style="57" customWidth="1"/>
    <col min="6406" max="6406" width="16.140625" style="57" customWidth="1"/>
    <col min="6407" max="6407" width="11.140625" style="57" customWidth="1"/>
    <col min="6408" max="6408" width="13.28515625" style="57" customWidth="1"/>
    <col min="6409" max="6409" width="11.7109375" style="57" customWidth="1"/>
    <col min="6410" max="6410" width="11.42578125" style="57" customWidth="1"/>
    <col min="6411" max="6658" width="9.140625" style="57"/>
    <col min="6659" max="6659" width="6.42578125" style="57" customWidth="1"/>
    <col min="6660" max="6660" width="40.7109375" style="57" customWidth="1"/>
    <col min="6661" max="6661" width="68.85546875" style="57" customWidth="1"/>
    <col min="6662" max="6662" width="16.140625" style="57" customWidth="1"/>
    <col min="6663" max="6663" width="11.140625" style="57" customWidth="1"/>
    <col min="6664" max="6664" width="13.28515625" style="57" customWidth="1"/>
    <col min="6665" max="6665" width="11.7109375" style="57" customWidth="1"/>
    <col min="6666" max="6666" width="11.42578125" style="57" customWidth="1"/>
    <col min="6667" max="6914" width="9.140625" style="57"/>
    <col min="6915" max="6915" width="6.42578125" style="57" customWidth="1"/>
    <col min="6916" max="6916" width="40.7109375" style="57" customWidth="1"/>
    <col min="6917" max="6917" width="68.85546875" style="57" customWidth="1"/>
    <col min="6918" max="6918" width="16.140625" style="57" customWidth="1"/>
    <col min="6919" max="6919" width="11.140625" style="57" customWidth="1"/>
    <col min="6920" max="6920" width="13.28515625" style="57" customWidth="1"/>
    <col min="6921" max="6921" width="11.7109375" style="57" customWidth="1"/>
    <col min="6922" max="6922" width="11.42578125" style="57" customWidth="1"/>
    <col min="6923" max="7170" width="9.140625" style="57"/>
    <col min="7171" max="7171" width="6.42578125" style="57" customWidth="1"/>
    <col min="7172" max="7172" width="40.7109375" style="57" customWidth="1"/>
    <col min="7173" max="7173" width="68.85546875" style="57" customWidth="1"/>
    <col min="7174" max="7174" width="16.140625" style="57" customWidth="1"/>
    <col min="7175" max="7175" width="11.140625" style="57" customWidth="1"/>
    <col min="7176" max="7176" width="13.28515625" style="57" customWidth="1"/>
    <col min="7177" max="7177" width="11.7109375" style="57" customWidth="1"/>
    <col min="7178" max="7178" width="11.42578125" style="57" customWidth="1"/>
    <col min="7179" max="7426" width="9.140625" style="57"/>
    <col min="7427" max="7427" width="6.42578125" style="57" customWidth="1"/>
    <col min="7428" max="7428" width="40.7109375" style="57" customWidth="1"/>
    <col min="7429" max="7429" width="68.85546875" style="57" customWidth="1"/>
    <col min="7430" max="7430" width="16.140625" style="57" customWidth="1"/>
    <col min="7431" max="7431" width="11.140625" style="57" customWidth="1"/>
    <col min="7432" max="7432" width="13.28515625" style="57" customWidth="1"/>
    <col min="7433" max="7433" width="11.7109375" style="57" customWidth="1"/>
    <col min="7434" max="7434" width="11.42578125" style="57" customWidth="1"/>
    <col min="7435" max="7682" width="9.140625" style="57"/>
    <col min="7683" max="7683" width="6.42578125" style="57" customWidth="1"/>
    <col min="7684" max="7684" width="40.7109375" style="57" customWidth="1"/>
    <col min="7685" max="7685" width="68.85546875" style="57" customWidth="1"/>
    <col min="7686" max="7686" width="16.140625" style="57" customWidth="1"/>
    <col min="7687" max="7687" width="11.140625" style="57" customWidth="1"/>
    <col min="7688" max="7688" width="13.28515625" style="57" customWidth="1"/>
    <col min="7689" max="7689" width="11.7109375" style="57" customWidth="1"/>
    <col min="7690" max="7690" width="11.42578125" style="57" customWidth="1"/>
    <col min="7691" max="7938" width="9.140625" style="57"/>
    <col min="7939" max="7939" width="6.42578125" style="57" customWidth="1"/>
    <col min="7940" max="7940" width="40.7109375" style="57" customWidth="1"/>
    <col min="7941" max="7941" width="68.85546875" style="57" customWidth="1"/>
    <col min="7942" max="7942" width="16.140625" style="57" customWidth="1"/>
    <col min="7943" max="7943" width="11.140625" style="57" customWidth="1"/>
    <col min="7944" max="7944" width="13.28515625" style="57" customWidth="1"/>
    <col min="7945" max="7945" width="11.7109375" style="57" customWidth="1"/>
    <col min="7946" max="7946" width="11.42578125" style="57" customWidth="1"/>
    <col min="7947" max="8194" width="9.140625" style="57"/>
    <col min="8195" max="8195" width="6.42578125" style="57" customWidth="1"/>
    <col min="8196" max="8196" width="40.7109375" style="57" customWidth="1"/>
    <col min="8197" max="8197" width="68.85546875" style="57" customWidth="1"/>
    <col min="8198" max="8198" width="16.140625" style="57" customWidth="1"/>
    <col min="8199" max="8199" width="11.140625" style="57" customWidth="1"/>
    <col min="8200" max="8200" width="13.28515625" style="57" customWidth="1"/>
    <col min="8201" max="8201" width="11.7109375" style="57" customWidth="1"/>
    <col min="8202" max="8202" width="11.42578125" style="57" customWidth="1"/>
    <col min="8203" max="8450" width="9.140625" style="57"/>
    <col min="8451" max="8451" width="6.42578125" style="57" customWidth="1"/>
    <col min="8452" max="8452" width="40.7109375" style="57" customWidth="1"/>
    <col min="8453" max="8453" width="68.85546875" style="57" customWidth="1"/>
    <col min="8454" max="8454" width="16.140625" style="57" customWidth="1"/>
    <col min="8455" max="8455" width="11.140625" style="57" customWidth="1"/>
    <col min="8456" max="8456" width="13.28515625" style="57" customWidth="1"/>
    <col min="8457" max="8457" width="11.7109375" style="57" customWidth="1"/>
    <col min="8458" max="8458" width="11.42578125" style="57" customWidth="1"/>
    <col min="8459" max="8706" width="9.140625" style="57"/>
    <col min="8707" max="8707" width="6.42578125" style="57" customWidth="1"/>
    <col min="8708" max="8708" width="40.7109375" style="57" customWidth="1"/>
    <col min="8709" max="8709" width="68.85546875" style="57" customWidth="1"/>
    <col min="8710" max="8710" width="16.140625" style="57" customWidth="1"/>
    <col min="8711" max="8711" width="11.140625" style="57" customWidth="1"/>
    <col min="8712" max="8712" width="13.28515625" style="57" customWidth="1"/>
    <col min="8713" max="8713" width="11.7109375" style="57" customWidth="1"/>
    <col min="8714" max="8714" width="11.42578125" style="57" customWidth="1"/>
    <col min="8715" max="8962" width="9.140625" style="57"/>
    <col min="8963" max="8963" width="6.42578125" style="57" customWidth="1"/>
    <col min="8964" max="8964" width="40.7109375" style="57" customWidth="1"/>
    <col min="8965" max="8965" width="68.85546875" style="57" customWidth="1"/>
    <col min="8966" max="8966" width="16.140625" style="57" customWidth="1"/>
    <col min="8967" max="8967" width="11.140625" style="57" customWidth="1"/>
    <col min="8968" max="8968" width="13.28515625" style="57" customWidth="1"/>
    <col min="8969" max="8969" width="11.7109375" style="57" customWidth="1"/>
    <col min="8970" max="8970" width="11.42578125" style="57" customWidth="1"/>
    <col min="8971" max="9218" width="9.140625" style="57"/>
    <col min="9219" max="9219" width="6.42578125" style="57" customWidth="1"/>
    <col min="9220" max="9220" width="40.7109375" style="57" customWidth="1"/>
    <col min="9221" max="9221" width="68.85546875" style="57" customWidth="1"/>
    <col min="9222" max="9222" width="16.140625" style="57" customWidth="1"/>
    <col min="9223" max="9223" width="11.140625" style="57" customWidth="1"/>
    <col min="9224" max="9224" width="13.28515625" style="57" customWidth="1"/>
    <col min="9225" max="9225" width="11.7109375" style="57" customWidth="1"/>
    <col min="9226" max="9226" width="11.42578125" style="57" customWidth="1"/>
    <col min="9227" max="9474" width="9.140625" style="57"/>
    <col min="9475" max="9475" width="6.42578125" style="57" customWidth="1"/>
    <col min="9476" max="9476" width="40.7109375" style="57" customWidth="1"/>
    <col min="9477" max="9477" width="68.85546875" style="57" customWidth="1"/>
    <col min="9478" max="9478" width="16.140625" style="57" customWidth="1"/>
    <col min="9479" max="9479" width="11.140625" style="57" customWidth="1"/>
    <col min="9480" max="9480" width="13.28515625" style="57" customWidth="1"/>
    <col min="9481" max="9481" width="11.7109375" style="57" customWidth="1"/>
    <col min="9482" max="9482" width="11.42578125" style="57" customWidth="1"/>
    <col min="9483" max="9730" width="9.140625" style="57"/>
    <col min="9731" max="9731" width="6.42578125" style="57" customWidth="1"/>
    <col min="9732" max="9732" width="40.7109375" style="57" customWidth="1"/>
    <col min="9733" max="9733" width="68.85546875" style="57" customWidth="1"/>
    <col min="9734" max="9734" width="16.140625" style="57" customWidth="1"/>
    <col min="9735" max="9735" width="11.140625" style="57" customWidth="1"/>
    <col min="9736" max="9736" width="13.28515625" style="57" customWidth="1"/>
    <col min="9737" max="9737" width="11.7109375" style="57" customWidth="1"/>
    <col min="9738" max="9738" width="11.42578125" style="57" customWidth="1"/>
    <col min="9739" max="9986" width="9.140625" style="57"/>
    <col min="9987" max="9987" width="6.42578125" style="57" customWidth="1"/>
    <col min="9988" max="9988" width="40.7109375" style="57" customWidth="1"/>
    <col min="9989" max="9989" width="68.85546875" style="57" customWidth="1"/>
    <col min="9990" max="9990" width="16.140625" style="57" customWidth="1"/>
    <col min="9991" max="9991" width="11.140625" style="57" customWidth="1"/>
    <col min="9992" max="9992" width="13.28515625" style="57" customWidth="1"/>
    <col min="9993" max="9993" width="11.7109375" style="57" customWidth="1"/>
    <col min="9994" max="9994" width="11.42578125" style="57" customWidth="1"/>
    <col min="9995" max="10242" width="9.140625" style="57"/>
    <col min="10243" max="10243" width="6.42578125" style="57" customWidth="1"/>
    <col min="10244" max="10244" width="40.7109375" style="57" customWidth="1"/>
    <col min="10245" max="10245" width="68.85546875" style="57" customWidth="1"/>
    <col min="10246" max="10246" width="16.140625" style="57" customWidth="1"/>
    <col min="10247" max="10247" width="11.140625" style="57" customWidth="1"/>
    <col min="10248" max="10248" width="13.28515625" style="57" customWidth="1"/>
    <col min="10249" max="10249" width="11.7109375" style="57" customWidth="1"/>
    <col min="10250" max="10250" width="11.42578125" style="57" customWidth="1"/>
    <col min="10251" max="10498" width="9.140625" style="57"/>
    <col min="10499" max="10499" width="6.42578125" style="57" customWidth="1"/>
    <col min="10500" max="10500" width="40.7109375" style="57" customWidth="1"/>
    <col min="10501" max="10501" width="68.85546875" style="57" customWidth="1"/>
    <col min="10502" max="10502" width="16.140625" style="57" customWidth="1"/>
    <col min="10503" max="10503" width="11.140625" style="57" customWidth="1"/>
    <col min="10504" max="10504" width="13.28515625" style="57" customWidth="1"/>
    <col min="10505" max="10505" width="11.7109375" style="57" customWidth="1"/>
    <col min="10506" max="10506" width="11.42578125" style="57" customWidth="1"/>
    <col min="10507" max="10754" width="9.140625" style="57"/>
    <col min="10755" max="10755" width="6.42578125" style="57" customWidth="1"/>
    <col min="10756" max="10756" width="40.7109375" style="57" customWidth="1"/>
    <col min="10757" max="10757" width="68.85546875" style="57" customWidth="1"/>
    <col min="10758" max="10758" width="16.140625" style="57" customWidth="1"/>
    <col min="10759" max="10759" width="11.140625" style="57" customWidth="1"/>
    <col min="10760" max="10760" width="13.28515625" style="57" customWidth="1"/>
    <col min="10761" max="10761" width="11.7109375" style="57" customWidth="1"/>
    <col min="10762" max="10762" width="11.42578125" style="57" customWidth="1"/>
    <col min="10763" max="11010" width="9.140625" style="57"/>
    <col min="11011" max="11011" width="6.42578125" style="57" customWidth="1"/>
    <col min="11012" max="11012" width="40.7109375" style="57" customWidth="1"/>
    <col min="11013" max="11013" width="68.85546875" style="57" customWidth="1"/>
    <col min="11014" max="11014" width="16.140625" style="57" customWidth="1"/>
    <col min="11015" max="11015" width="11.140625" style="57" customWidth="1"/>
    <col min="11016" max="11016" width="13.28515625" style="57" customWidth="1"/>
    <col min="11017" max="11017" width="11.7109375" style="57" customWidth="1"/>
    <col min="11018" max="11018" width="11.42578125" style="57" customWidth="1"/>
    <col min="11019" max="11266" width="9.140625" style="57"/>
    <col min="11267" max="11267" width="6.42578125" style="57" customWidth="1"/>
    <col min="11268" max="11268" width="40.7109375" style="57" customWidth="1"/>
    <col min="11269" max="11269" width="68.85546875" style="57" customWidth="1"/>
    <col min="11270" max="11270" width="16.140625" style="57" customWidth="1"/>
    <col min="11271" max="11271" width="11.140625" style="57" customWidth="1"/>
    <col min="11272" max="11272" width="13.28515625" style="57" customWidth="1"/>
    <col min="11273" max="11273" width="11.7109375" style="57" customWidth="1"/>
    <col min="11274" max="11274" width="11.42578125" style="57" customWidth="1"/>
    <col min="11275" max="11522" width="9.140625" style="57"/>
    <col min="11523" max="11523" width="6.42578125" style="57" customWidth="1"/>
    <col min="11524" max="11524" width="40.7109375" style="57" customWidth="1"/>
    <col min="11525" max="11525" width="68.85546875" style="57" customWidth="1"/>
    <col min="11526" max="11526" width="16.140625" style="57" customWidth="1"/>
    <col min="11527" max="11527" width="11.140625" style="57" customWidth="1"/>
    <col min="11528" max="11528" width="13.28515625" style="57" customWidth="1"/>
    <col min="11529" max="11529" width="11.7109375" style="57" customWidth="1"/>
    <col min="11530" max="11530" width="11.42578125" style="57" customWidth="1"/>
    <col min="11531" max="11778" width="9.140625" style="57"/>
    <col min="11779" max="11779" width="6.42578125" style="57" customWidth="1"/>
    <col min="11780" max="11780" width="40.7109375" style="57" customWidth="1"/>
    <col min="11781" max="11781" width="68.85546875" style="57" customWidth="1"/>
    <col min="11782" max="11782" width="16.140625" style="57" customWidth="1"/>
    <col min="11783" max="11783" width="11.140625" style="57" customWidth="1"/>
    <col min="11784" max="11784" width="13.28515625" style="57" customWidth="1"/>
    <col min="11785" max="11785" width="11.7109375" style="57" customWidth="1"/>
    <col min="11786" max="11786" width="11.42578125" style="57" customWidth="1"/>
    <col min="11787" max="12034" width="9.140625" style="57"/>
    <col min="12035" max="12035" width="6.42578125" style="57" customWidth="1"/>
    <col min="12036" max="12036" width="40.7109375" style="57" customWidth="1"/>
    <col min="12037" max="12037" width="68.85546875" style="57" customWidth="1"/>
    <col min="12038" max="12038" width="16.140625" style="57" customWidth="1"/>
    <col min="12039" max="12039" width="11.140625" style="57" customWidth="1"/>
    <col min="12040" max="12040" width="13.28515625" style="57" customWidth="1"/>
    <col min="12041" max="12041" width="11.7109375" style="57" customWidth="1"/>
    <col min="12042" max="12042" width="11.42578125" style="57" customWidth="1"/>
    <col min="12043" max="12290" width="9.140625" style="57"/>
    <col min="12291" max="12291" width="6.42578125" style="57" customWidth="1"/>
    <col min="12292" max="12292" width="40.7109375" style="57" customWidth="1"/>
    <col min="12293" max="12293" width="68.85546875" style="57" customWidth="1"/>
    <col min="12294" max="12294" width="16.140625" style="57" customWidth="1"/>
    <col min="12295" max="12295" width="11.140625" style="57" customWidth="1"/>
    <col min="12296" max="12296" width="13.28515625" style="57" customWidth="1"/>
    <col min="12297" max="12297" width="11.7109375" style="57" customWidth="1"/>
    <col min="12298" max="12298" width="11.42578125" style="57" customWidth="1"/>
    <col min="12299" max="12546" width="9.140625" style="57"/>
    <col min="12547" max="12547" width="6.42578125" style="57" customWidth="1"/>
    <col min="12548" max="12548" width="40.7109375" style="57" customWidth="1"/>
    <col min="12549" max="12549" width="68.85546875" style="57" customWidth="1"/>
    <col min="12550" max="12550" width="16.140625" style="57" customWidth="1"/>
    <col min="12551" max="12551" width="11.140625" style="57" customWidth="1"/>
    <col min="12552" max="12552" width="13.28515625" style="57" customWidth="1"/>
    <col min="12553" max="12553" width="11.7109375" style="57" customWidth="1"/>
    <col min="12554" max="12554" width="11.42578125" style="57" customWidth="1"/>
    <col min="12555" max="12802" width="9.140625" style="57"/>
    <col min="12803" max="12803" width="6.42578125" style="57" customWidth="1"/>
    <col min="12804" max="12804" width="40.7109375" style="57" customWidth="1"/>
    <col min="12805" max="12805" width="68.85546875" style="57" customWidth="1"/>
    <col min="12806" max="12806" width="16.140625" style="57" customWidth="1"/>
    <col min="12807" max="12807" width="11.140625" style="57" customWidth="1"/>
    <col min="12808" max="12808" width="13.28515625" style="57" customWidth="1"/>
    <col min="12809" max="12809" width="11.7109375" style="57" customWidth="1"/>
    <col min="12810" max="12810" width="11.42578125" style="57" customWidth="1"/>
    <col min="12811" max="13058" width="9.140625" style="57"/>
    <col min="13059" max="13059" width="6.42578125" style="57" customWidth="1"/>
    <col min="13060" max="13060" width="40.7109375" style="57" customWidth="1"/>
    <col min="13061" max="13061" width="68.85546875" style="57" customWidth="1"/>
    <col min="13062" max="13062" width="16.140625" style="57" customWidth="1"/>
    <col min="13063" max="13063" width="11.140625" style="57" customWidth="1"/>
    <col min="13064" max="13064" width="13.28515625" style="57" customWidth="1"/>
    <col min="13065" max="13065" width="11.7109375" style="57" customWidth="1"/>
    <col min="13066" max="13066" width="11.42578125" style="57" customWidth="1"/>
    <col min="13067" max="13314" width="9.140625" style="57"/>
    <col min="13315" max="13315" width="6.42578125" style="57" customWidth="1"/>
    <col min="13316" max="13316" width="40.7109375" style="57" customWidth="1"/>
    <col min="13317" max="13317" width="68.85546875" style="57" customWidth="1"/>
    <col min="13318" max="13318" width="16.140625" style="57" customWidth="1"/>
    <col min="13319" max="13319" width="11.140625" style="57" customWidth="1"/>
    <col min="13320" max="13320" width="13.28515625" style="57" customWidth="1"/>
    <col min="13321" max="13321" width="11.7109375" style="57" customWidth="1"/>
    <col min="13322" max="13322" width="11.42578125" style="57" customWidth="1"/>
    <col min="13323" max="13570" width="9.140625" style="57"/>
    <col min="13571" max="13571" width="6.42578125" style="57" customWidth="1"/>
    <col min="13572" max="13572" width="40.7109375" style="57" customWidth="1"/>
    <col min="13573" max="13573" width="68.85546875" style="57" customWidth="1"/>
    <col min="13574" max="13574" width="16.140625" style="57" customWidth="1"/>
    <col min="13575" max="13575" width="11.140625" style="57" customWidth="1"/>
    <col min="13576" max="13576" width="13.28515625" style="57" customWidth="1"/>
    <col min="13577" max="13577" width="11.7109375" style="57" customWidth="1"/>
    <col min="13578" max="13578" width="11.42578125" style="57" customWidth="1"/>
    <col min="13579" max="13826" width="9.140625" style="57"/>
    <col min="13827" max="13827" width="6.42578125" style="57" customWidth="1"/>
    <col min="13828" max="13828" width="40.7109375" style="57" customWidth="1"/>
    <col min="13829" max="13829" width="68.85546875" style="57" customWidth="1"/>
    <col min="13830" max="13830" width="16.140625" style="57" customWidth="1"/>
    <col min="13831" max="13831" width="11.140625" style="57" customWidth="1"/>
    <col min="13832" max="13832" width="13.28515625" style="57" customWidth="1"/>
    <col min="13833" max="13833" width="11.7109375" style="57" customWidth="1"/>
    <col min="13834" max="13834" width="11.42578125" style="57" customWidth="1"/>
    <col min="13835" max="14082" width="9.140625" style="57"/>
    <col min="14083" max="14083" width="6.42578125" style="57" customWidth="1"/>
    <col min="14084" max="14084" width="40.7109375" style="57" customWidth="1"/>
    <col min="14085" max="14085" width="68.85546875" style="57" customWidth="1"/>
    <col min="14086" max="14086" width="16.140625" style="57" customWidth="1"/>
    <col min="14087" max="14087" width="11.140625" style="57" customWidth="1"/>
    <col min="14088" max="14088" width="13.28515625" style="57" customWidth="1"/>
    <col min="14089" max="14089" width="11.7109375" style="57" customWidth="1"/>
    <col min="14090" max="14090" width="11.42578125" style="57" customWidth="1"/>
    <col min="14091" max="14338" width="9.140625" style="57"/>
    <col min="14339" max="14339" width="6.42578125" style="57" customWidth="1"/>
    <col min="14340" max="14340" width="40.7109375" style="57" customWidth="1"/>
    <col min="14341" max="14341" width="68.85546875" style="57" customWidth="1"/>
    <col min="14342" max="14342" width="16.140625" style="57" customWidth="1"/>
    <col min="14343" max="14343" width="11.140625" style="57" customWidth="1"/>
    <col min="14344" max="14344" width="13.28515625" style="57" customWidth="1"/>
    <col min="14345" max="14345" width="11.7109375" style="57" customWidth="1"/>
    <col min="14346" max="14346" width="11.42578125" style="57" customWidth="1"/>
    <col min="14347" max="14594" width="9.140625" style="57"/>
    <col min="14595" max="14595" width="6.42578125" style="57" customWidth="1"/>
    <col min="14596" max="14596" width="40.7109375" style="57" customWidth="1"/>
    <col min="14597" max="14597" width="68.85546875" style="57" customWidth="1"/>
    <col min="14598" max="14598" width="16.140625" style="57" customWidth="1"/>
    <col min="14599" max="14599" width="11.140625" style="57" customWidth="1"/>
    <col min="14600" max="14600" width="13.28515625" style="57" customWidth="1"/>
    <col min="14601" max="14601" width="11.7109375" style="57" customWidth="1"/>
    <col min="14602" max="14602" width="11.42578125" style="57" customWidth="1"/>
    <col min="14603" max="14850" width="9.140625" style="57"/>
    <col min="14851" max="14851" width="6.42578125" style="57" customWidth="1"/>
    <col min="14852" max="14852" width="40.7109375" style="57" customWidth="1"/>
    <col min="14853" max="14853" width="68.85546875" style="57" customWidth="1"/>
    <col min="14854" max="14854" width="16.140625" style="57" customWidth="1"/>
    <col min="14855" max="14855" width="11.140625" style="57" customWidth="1"/>
    <col min="14856" max="14856" width="13.28515625" style="57" customWidth="1"/>
    <col min="14857" max="14857" width="11.7109375" style="57" customWidth="1"/>
    <col min="14858" max="14858" width="11.42578125" style="57" customWidth="1"/>
    <col min="14859" max="15106" width="9.140625" style="57"/>
    <col min="15107" max="15107" width="6.42578125" style="57" customWidth="1"/>
    <col min="15108" max="15108" width="40.7109375" style="57" customWidth="1"/>
    <col min="15109" max="15109" width="68.85546875" style="57" customWidth="1"/>
    <col min="15110" max="15110" width="16.140625" style="57" customWidth="1"/>
    <col min="15111" max="15111" width="11.140625" style="57" customWidth="1"/>
    <col min="15112" max="15112" width="13.28515625" style="57" customWidth="1"/>
    <col min="15113" max="15113" width="11.7109375" style="57" customWidth="1"/>
    <col min="15114" max="15114" width="11.42578125" style="57" customWidth="1"/>
    <col min="15115" max="15362" width="9.140625" style="57"/>
    <col min="15363" max="15363" width="6.42578125" style="57" customWidth="1"/>
    <col min="15364" max="15364" width="40.7109375" style="57" customWidth="1"/>
    <col min="15365" max="15365" width="68.85546875" style="57" customWidth="1"/>
    <col min="15366" max="15366" width="16.140625" style="57" customWidth="1"/>
    <col min="15367" max="15367" width="11.140625" style="57" customWidth="1"/>
    <col min="15368" max="15368" width="13.28515625" style="57" customWidth="1"/>
    <col min="15369" max="15369" width="11.7109375" style="57" customWidth="1"/>
    <col min="15370" max="15370" width="11.42578125" style="57" customWidth="1"/>
    <col min="15371" max="15618" width="9.140625" style="57"/>
    <col min="15619" max="15619" width="6.42578125" style="57" customWidth="1"/>
    <col min="15620" max="15620" width="40.7109375" style="57" customWidth="1"/>
    <col min="15621" max="15621" width="68.85546875" style="57" customWidth="1"/>
    <col min="15622" max="15622" width="16.140625" style="57" customWidth="1"/>
    <col min="15623" max="15623" width="11.140625" style="57" customWidth="1"/>
    <col min="15624" max="15624" width="13.28515625" style="57" customWidth="1"/>
    <col min="15625" max="15625" width="11.7109375" style="57" customWidth="1"/>
    <col min="15626" max="15626" width="11.42578125" style="57" customWidth="1"/>
    <col min="15627" max="15874" width="9.140625" style="57"/>
    <col min="15875" max="15875" width="6.42578125" style="57" customWidth="1"/>
    <col min="15876" max="15876" width="40.7109375" style="57" customWidth="1"/>
    <col min="15877" max="15877" width="68.85546875" style="57" customWidth="1"/>
    <col min="15878" max="15878" width="16.140625" style="57" customWidth="1"/>
    <col min="15879" max="15879" width="11.140625" style="57" customWidth="1"/>
    <col min="15880" max="15880" width="13.28515625" style="57" customWidth="1"/>
    <col min="15881" max="15881" width="11.7109375" style="57" customWidth="1"/>
    <col min="15882" max="15882" width="11.42578125" style="57" customWidth="1"/>
    <col min="15883" max="16130" width="9.140625" style="57"/>
    <col min="16131" max="16131" width="6.42578125" style="57" customWidth="1"/>
    <col min="16132" max="16132" width="40.7109375" style="57" customWidth="1"/>
    <col min="16133" max="16133" width="68.85546875" style="57" customWidth="1"/>
    <col min="16134" max="16134" width="16.140625" style="57" customWidth="1"/>
    <col min="16135" max="16135" width="11.140625" style="57" customWidth="1"/>
    <col min="16136" max="16136" width="13.28515625" style="57" customWidth="1"/>
    <col min="16137" max="16137" width="11.7109375" style="57" customWidth="1"/>
    <col min="16138" max="16138" width="11.42578125" style="57" customWidth="1"/>
    <col min="16139" max="16384" width="9.140625" style="57"/>
  </cols>
  <sheetData>
    <row r="1" spans="1:10" x14ac:dyDescent="0.25">
      <c r="F1" s="58"/>
      <c r="G1" s="58"/>
      <c r="H1" s="58"/>
    </row>
    <row r="2" spans="1:10" ht="16.5" customHeight="1" x14ac:dyDescent="0.3">
      <c r="A2" s="59"/>
      <c r="B2" s="59"/>
      <c r="C2" s="59"/>
      <c r="D2" s="59"/>
      <c r="E2" s="59"/>
      <c r="F2" s="197" t="s">
        <v>86</v>
      </c>
      <c r="G2" s="197"/>
      <c r="H2" s="197"/>
    </row>
    <row r="3" spans="1:10" ht="16.5" customHeight="1" x14ac:dyDescent="0.3">
      <c r="A3" s="59"/>
      <c r="B3" s="59"/>
      <c r="C3" s="59"/>
      <c r="D3" s="59"/>
      <c r="E3" s="59"/>
      <c r="F3" s="60"/>
      <c r="G3" s="60"/>
      <c r="H3" s="60"/>
    </row>
    <row r="4" spans="1:10" ht="57.75" customHeight="1" x14ac:dyDescent="0.25">
      <c r="A4" s="198" t="s">
        <v>265</v>
      </c>
      <c r="B4" s="198"/>
      <c r="C4" s="198"/>
      <c r="D4" s="198"/>
      <c r="E4" s="198"/>
      <c r="F4" s="198"/>
      <c r="G4" s="198"/>
      <c r="H4" s="198"/>
    </row>
    <row r="5" spans="1:10" ht="13.5" customHeight="1" x14ac:dyDescent="0.25">
      <c r="A5" s="61"/>
      <c r="B5" s="61"/>
      <c r="C5" s="61"/>
      <c r="D5" s="61"/>
      <c r="E5" s="61"/>
      <c r="F5" s="61"/>
      <c r="G5" s="61"/>
      <c r="H5" s="61"/>
    </row>
    <row r="6" spans="1:10" ht="60" x14ac:dyDescent="0.25">
      <c r="A6" s="62" t="s">
        <v>87</v>
      </c>
      <c r="B6" s="62" t="s">
        <v>88</v>
      </c>
      <c r="C6" s="62" t="s">
        <v>89</v>
      </c>
      <c r="D6" s="62" t="s">
        <v>90</v>
      </c>
      <c r="E6" s="62" t="s">
        <v>91</v>
      </c>
      <c r="F6" s="63" t="s">
        <v>92</v>
      </c>
      <c r="G6" s="62" t="s">
        <v>93</v>
      </c>
      <c r="H6" s="62" t="s">
        <v>94</v>
      </c>
    </row>
    <row r="7" spans="1:10" x14ac:dyDescent="0.25">
      <c r="A7" s="62">
        <v>1</v>
      </c>
      <c r="B7" s="62">
        <v>2</v>
      </c>
      <c r="C7" s="62">
        <v>3</v>
      </c>
      <c r="D7" s="62">
        <v>4</v>
      </c>
      <c r="E7" s="62">
        <v>5</v>
      </c>
      <c r="F7" s="63">
        <v>6</v>
      </c>
      <c r="G7" s="62">
        <v>7</v>
      </c>
      <c r="H7" s="62">
        <v>8</v>
      </c>
    </row>
    <row r="8" spans="1:10" ht="25.5" customHeight="1" x14ac:dyDescent="0.25">
      <c r="A8" s="64"/>
      <c r="B8" s="65" t="s">
        <v>95</v>
      </c>
      <c r="C8" s="64"/>
      <c r="D8" s="64"/>
      <c r="E8" s="64"/>
      <c r="F8" s="64"/>
      <c r="G8" s="64"/>
      <c r="H8" s="66"/>
    </row>
    <row r="9" spans="1:10" ht="47.25" x14ac:dyDescent="0.25">
      <c r="A9" s="67"/>
      <c r="B9" s="68" t="s">
        <v>96</v>
      </c>
      <c r="C9" s="68" t="s">
        <v>97</v>
      </c>
      <c r="D9" s="68"/>
      <c r="E9" s="68"/>
      <c r="F9" s="69" t="s">
        <v>98</v>
      </c>
      <c r="G9" s="70">
        <f>G10+G11+G12+G13</f>
        <v>3</v>
      </c>
      <c r="H9" s="71">
        <f>H10+H11+H12+H13</f>
        <v>0.15000000000000002</v>
      </c>
    </row>
    <row r="10" spans="1:10" ht="84.75" customHeight="1" x14ac:dyDescent="0.25">
      <c r="A10" s="72" t="s">
        <v>99</v>
      </c>
      <c r="B10" s="73" t="s">
        <v>100</v>
      </c>
      <c r="C10" s="73" t="s">
        <v>101</v>
      </c>
      <c r="D10" s="73" t="s">
        <v>267</v>
      </c>
      <c r="E10" s="74">
        <v>0.25</v>
      </c>
      <c r="F10" s="75" t="s">
        <v>102</v>
      </c>
      <c r="G10" s="76" t="str">
        <f>IF(F10="да","1",IF(F10="нет","0"))</f>
        <v>0</v>
      </c>
      <c r="H10" s="77">
        <f>IF(F10="да",0.05,IF(F10="нет",0,""))</f>
        <v>0</v>
      </c>
    </row>
    <row r="11" spans="1:10" ht="123.75" customHeight="1" x14ac:dyDescent="0.25">
      <c r="A11" s="78" t="s">
        <v>103</v>
      </c>
      <c r="B11" s="79" t="s">
        <v>104</v>
      </c>
      <c r="C11" s="80" t="s">
        <v>105</v>
      </c>
      <c r="D11" s="73" t="s">
        <v>267</v>
      </c>
      <c r="E11" s="81">
        <v>0.25</v>
      </c>
      <c r="F11" s="82" t="s">
        <v>106</v>
      </c>
      <c r="G11" s="76" t="str">
        <f>IF(F11="да","1",IF(F11="нет","0"))</f>
        <v>1</v>
      </c>
      <c r="H11" s="77">
        <f>IF(F11="да",0.05,IF(F11="нет",0,""))</f>
        <v>0.05</v>
      </c>
    </row>
    <row r="12" spans="1:10" ht="82.5" customHeight="1" x14ac:dyDescent="0.25">
      <c r="A12" s="78" t="s">
        <v>107</v>
      </c>
      <c r="B12" s="73" t="s">
        <v>108</v>
      </c>
      <c r="C12" s="79" t="s">
        <v>109</v>
      </c>
      <c r="D12" s="73" t="s">
        <v>267</v>
      </c>
      <c r="E12" s="81">
        <v>0.25</v>
      </c>
      <c r="F12" s="82" t="s">
        <v>106</v>
      </c>
      <c r="G12" s="76" t="str">
        <f>IF(F12="да","1",IF(F12="нет","0"))</f>
        <v>1</v>
      </c>
      <c r="H12" s="77">
        <f>IF(F12="да",0.05,IF(F12="нет",0,""))</f>
        <v>0.05</v>
      </c>
    </row>
    <row r="13" spans="1:10" ht="96.75" customHeight="1" x14ac:dyDescent="0.25">
      <c r="A13" s="83" t="s">
        <v>110</v>
      </c>
      <c r="B13" s="84" t="s">
        <v>111</v>
      </c>
      <c r="C13" s="85" t="s">
        <v>112</v>
      </c>
      <c r="D13" s="73" t="s">
        <v>267</v>
      </c>
      <c r="E13" s="81">
        <v>0.25</v>
      </c>
      <c r="F13" s="86" t="s">
        <v>106</v>
      </c>
      <c r="G13" s="76" t="str">
        <f>IF(F13="да","1",IF(F13="нет","0"))</f>
        <v>1</v>
      </c>
      <c r="H13" s="77">
        <f>IF(F13="да",0.05,IF(F13="нет",0,""))</f>
        <v>0.05</v>
      </c>
    </row>
    <row r="14" spans="1:10" ht="31.5" customHeight="1" x14ac:dyDescent="0.25">
      <c r="A14" s="67"/>
      <c r="B14" s="68" t="s">
        <v>113</v>
      </c>
      <c r="C14" s="68" t="s">
        <v>114</v>
      </c>
      <c r="D14" s="87"/>
      <c r="E14" s="87"/>
      <c r="F14" s="88" t="s">
        <v>98</v>
      </c>
      <c r="G14" s="70">
        <f>G15+G16+G17+G18</f>
        <v>2.5</v>
      </c>
      <c r="H14" s="71">
        <f>H15+H16+H17+H18</f>
        <v>0.05</v>
      </c>
    </row>
    <row r="15" spans="1:10" ht="128.25" customHeight="1" x14ac:dyDescent="0.25">
      <c r="A15" s="72" t="s">
        <v>115</v>
      </c>
      <c r="B15" s="79" t="s">
        <v>116</v>
      </c>
      <c r="C15" s="79" t="s">
        <v>117</v>
      </c>
      <c r="D15" s="73" t="s">
        <v>267</v>
      </c>
      <c r="E15" s="89">
        <v>0.4</v>
      </c>
      <c r="F15" s="82" t="s">
        <v>102</v>
      </c>
      <c r="G15" s="76" t="str">
        <f>IF(F15="да","1,25",IF(F15="нет","0"))</f>
        <v>0</v>
      </c>
      <c r="H15" s="77">
        <f>IF(F15="да",0.025,IF(F15="нет",0,""))</f>
        <v>0</v>
      </c>
    </row>
    <row r="16" spans="1:10" ht="123.75" customHeight="1" x14ac:dyDescent="0.25">
      <c r="A16" s="72" t="s">
        <v>118</v>
      </c>
      <c r="B16" s="79" t="s">
        <v>119</v>
      </c>
      <c r="C16" s="79" t="s">
        <v>120</v>
      </c>
      <c r="D16" s="73" t="s">
        <v>267</v>
      </c>
      <c r="E16" s="89">
        <v>0.4</v>
      </c>
      <c r="F16" s="82" t="s">
        <v>102</v>
      </c>
      <c r="G16" s="76" t="str">
        <f>IF(F16="да","1,25",IF(F16="нет","0"))</f>
        <v>0</v>
      </c>
      <c r="H16" s="77">
        <f>IF(F16="да",0.025,IF(F16="нет",0,""))</f>
        <v>0</v>
      </c>
      <c r="I16" s="90"/>
      <c r="J16" s="90"/>
    </row>
    <row r="17" spans="1:9" ht="91.5" customHeight="1" x14ac:dyDescent="0.25">
      <c r="A17" s="78" t="s">
        <v>121</v>
      </c>
      <c r="B17" s="73" t="s">
        <v>122</v>
      </c>
      <c r="C17" s="79" t="s">
        <v>123</v>
      </c>
      <c r="D17" s="73" t="s">
        <v>267</v>
      </c>
      <c r="E17" s="89">
        <v>0.1</v>
      </c>
      <c r="F17" s="82" t="s">
        <v>106</v>
      </c>
      <c r="G17" s="76" t="str">
        <f>IF(F17="да","1,25",IF(F17="нет","0"))</f>
        <v>1,25</v>
      </c>
      <c r="H17" s="77">
        <f>IF(F17="да",0.025,IF(F17="нет",0,""))</f>
        <v>2.5000000000000001E-2</v>
      </c>
    </row>
    <row r="18" spans="1:9" ht="81" customHeight="1" x14ac:dyDescent="0.25">
      <c r="A18" s="78" t="s">
        <v>124</v>
      </c>
      <c r="B18" s="73" t="s">
        <v>125</v>
      </c>
      <c r="C18" s="73" t="s">
        <v>126</v>
      </c>
      <c r="D18" s="73" t="s">
        <v>267</v>
      </c>
      <c r="E18" s="74">
        <v>0.1</v>
      </c>
      <c r="F18" s="82" t="s">
        <v>106</v>
      </c>
      <c r="G18" s="76" t="str">
        <f>IF(F18="да","1,25",IF(F18="нет","0"))</f>
        <v>1,25</v>
      </c>
      <c r="H18" s="77">
        <f>IF(F18="да",0.025,IF(F18="нет",0,""))</f>
        <v>2.5000000000000001E-2</v>
      </c>
    </row>
    <row r="19" spans="1:9" ht="33" x14ac:dyDescent="0.25">
      <c r="A19" s="65"/>
      <c r="B19" s="65" t="s">
        <v>127</v>
      </c>
      <c r="C19" s="65"/>
      <c r="D19" s="65"/>
      <c r="E19" s="65"/>
      <c r="F19" s="91"/>
      <c r="G19" s="91"/>
      <c r="H19" s="92"/>
    </row>
    <row r="20" spans="1:9" ht="31.5" x14ac:dyDescent="0.25">
      <c r="A20" s="93"/>
      <c r="B20" s="87" t="s">
        <v>128</v>
      </c>
      <c r="C20" s="93" t="s">
        <v>129</v>
      </c>
      <c r="D20" s="93"/>
      <c r="E20" s="93"/>
      <c r="F20" s="69" t="s">
        <v>98</v>
      </c>
      <c r="G20" s="94">
        <f>G21+G22+G23</f>
        <v>2</v>
      </c>
      <c r="H20" s="95">
        <f>H21+H22+H23</f>
        <v>0.12</v>
      </c>
    </row>
    <row r="21" spans="1:9" ht="90" x14ac:dyDescent="0.25">
      <c r="A21" s="78" t="s">
        <v>130</v>
      </c>
      <c r="B21" s="79" t="s">
        <v>131</v>
      </c>
      <c r="C21" s="79" t="s">
        <v>132</v>
      </c>
      <c r="D21" s="73" t="s">
        <v>267</v>
      </c>
      <c r="E21" s="89">
        <v>0.4</v>
      </c>
      <c r="F21" s="82" t="s">
        <v>106</v>
      </c>
      <c r="G21" s="76" t="str">
        <f>IF(F21="да","1",IF(F21="нет","0"))</f>
        <v>1</v>
      </c>
      <c r="H21" s="96">
        <f>IF(F21="да",0.08,IF(F21="нет",0,""))</f>
        <v>0.08</v>
      </c>
    </row>
    <row r="22" spans="1:9" ht="112.5" customHeight="1" x14ac:dyDescent="0.25">
      <c r="A22" s="97" t="s">
        <v>133</v>
      </c>
      <c r="B22" s="80" t="s">
        <v>134</v>
      </c>
      <c r="C22" s="80" t="s">
        <v>135</v>
      </c>
      <c r="D22" s="80" t="s">
        <v>268</v>
      </c>
      <c r="E22" s="89">
        <v>0.4</v>
      </c>
      <c r="F22" s="98" t="s">
        <v>102</v>
      </c>
      <c r="G22" s="76" t="str">
        <f>IF(F22="да","1",IF(F22="нет","0"))</f>
        <v>0</v>
      </c>
      <c r="H22" s="77">
        <f>IF(F22="да",0.08,IF(F22="нет",0,""))</f>
        <v>0</v>
      </c>
    </row>
    <row r="23" spans="1:9" ht="271.5" customHeight="1" x14ac:dyDescent="0.25">
      <c r="A23" s="78" t="s">
        <v>136</v>
      </c>
      <c r="B23" s="79" t="s">
        <v>137</v>
      </c>
      <c r="C23" s="79" t="s">
        <v>138</v>
      </c>
      <c r="D23" s="73" t="s">
        <v>267</v>
      </c>
      <c r="E23" s="89">
        <v>0.2</v>
      </c>
      <c r="F23" s="82" t="s">
        <v>106</v>
      </c>
      <c r="G23" s="76" t="str">
        <f>IF(F23="да","1",IF(F23="нет","0"))</f>
        <v>1</v>
      </c>
      <c r="H23" s="77">
        <f>IF(F23="да",0.04,IF(F23="нет",0,""))</f>
        <v>0.04</v>
      </c>
    </row>
    <row r="24" spans="1:9" ht="15.75" x14ac:dyDescent="0.25">
      <c r="A24" s="99"/>
      <c r="B24" s="100" t="s">
        <v>139</v>
      </c>
      <c r="C24" s="101" t="s">
        <v>140</v>
      </c>
      <c r="D24" s="101"/>
      <c r="E24" s="101"/>
      <c r="F24" s="69" t="s">
        <v>98</v>
      </c>
      <c r="G24" s="102">
        <f>G25+G26+G27</f>
        <v>2.04</v>
      </c>
      <c r="H24" s="71">
        <f>H25+H26+H27</f>
        <v>0.33999999999999997</v>
      </c>
    </row>
    <row r="25" spans="1:9" ht="90" x14ac:dyDescent="0.25">
      <c r="A25" s="78" t="s">
        <v>141</v>
      </c>
      <c r="B25" s="79" t="s">
        <v>142</v>
      </c>
      <c r="C25" s="79" t="s">
        <v>143</v>
      </c>
      <c r="D25" s="73" t="s">
        <v>267</v>
      </c>
      <c r="E25" s="89">
        <v>0.3</v>
      </c>
      <c r="F25" s="103">
        <v>80</v>
      </c>
      <c r="G25" s="104">
        <f>F25/100</f>
        <v>0.8</v>
      </c>
      <c r="H25" s="105">
        <f>50%/3*G25</f>
        <v>0.13333333333333333</v>
      </c>
      <c r="I25" s="90"/>
    </row>
    <row r="26" spans="1:9" ht="105" x14ac:dyDescent="0.25">
      <c r="A26" s="78" t="s">
        <v>144</v>
      </c>
      <c r="B26" s="79" t="s">
        <v>145</v>
      </c>
      <c r="C26" s="106" t="s">
        <v>146</v>
      </c>
      <c r="D26" s="73" t="s">
        <v>267</v>
      </c>
      <c r="E26" s="107">
        <v>0.4</v>
      </c>
      <c r="F26" s="103">
        <v>50</v>
      </c>
      <c r="G26" s="104">
        <f>F26/100</f>
        <v>0.5</v>
      </c>
      <c r="H26" s="105">
        <f>50%/3*G26</f>
        <v>8.3333333333333329E-2</v>
      </c>
      <c r="I26" s="90"/>
    </row>
    <row r="27" spans="1:9" ht="122.25" customHeight="1" x14ac:dyDescent="0.25">
      <c r="A27" s="199" t="s">
        <v>147</v>
      </c>
      <c r="B27" s="202" t="s">
        <v>148</v>
      </c>
      <c r="C27" s="79" t="s">
        <v>149</v>
      </c>
      <c r="D27" s="79"/>
      <c r="E27" s="89">
        <v>0.3</v>
      </c>
      <c r="F27" s="103">
        <f>(F28+F29)/2</f>
        <v>74</v>
      </c>
      <c r="G27" s="104">
        <f>F27/100</f>
        <v>0.74</v>
      </c>
      <c r="H27" s="105">
        <f>50%/3*G27</f>
        <v>0.12333333333333332</v>
      </c>
    </row>
    <row r="28" spans="1:9" ht="75" x14ac:dyDescent="0.25">
      <c r="A28" s="200"/>
      <c r="B28" s="203"/>
      <c r="C28" s="79" t="s">
        <v>150</v>
      </c>
      <c r="D28" s="73" t="s">
        <v>267</v>
      </c>
      <c r="E28" s="79"/>
      <c r="F28" s="103">
        <v>50</v>
      </c>
      <c r="G28" s="104" t="s">
        <v>151</v>
      </c>
      <c r="H28" s="105" t="s">
        <v>151</v>
      </c>
    </row>
    <row r="29" spans="1:9" ht="49.5" customHeight="1" x14ac:dyDescent="0.25">
      <c r="A29" s="200"/>
      <c r="B29" s="203"/>
      <c r="C29" s="79" t="s">
        <v>152</v>
      </c>
      <c r="D29" s="80" t="s">
        <v>268</v>
      </c>
      <c r="E29" s="79"/>
      <c r="F29" s="103">
        <v>98</v>
      </c>
      <c r="G29" s="104" t="s">
        <v>151</v>
      </c>
      <c r="H29" s="105" t="s">
        <v>151</v>
      </c>
    </row>
    <row r="30" spans="1:9" ht="63" customHeight="1" x14ac:dyDescent="0.25">
      <c r="A30" s="201"/>
      <c r="B30" s="204"/>
      <c r="C30" s="79" t="s">
        <v>153</v>
      </c>
      <c r="D30" s="80" t="s">
        <v>268</v>
      </c>
      <c r="E30" s="79"/>
      <c r="F30" s="108"/>
      <c r="G30" s="104" t="s">
        <v>98</v>
      </c>
      <c r="H30" s="105" t="s">
        <v>98</v>
      </c>
    </row>
    <row r="31" spans="1:9" ht="15.75" x14ac:dyDescent="0.25">
      <c r="A31" s="109"/>
      <c r="B31" s="109"/>
      <c r="C31" s="110" t="s">
        <v>154</v>
      </c>
      <c r="D31" s="110"/>
      <c r="E31" s="110"/>
      <c r="F31" s="111" t="s">
        <v>98</v>
      </c>
      <c r="G31" s="112">
        <f>G24+G20+G14+G9</f>
        <v>9.5399999999999991</v>
      </c>
      <c r="H31" s="113">
        <f>H24+H20+H14+H9</f>
        <v>0.66</v>
      </c>
    </row>
    <row r="32" spans="1:9" x14ac:dyDescent="0.25">
      <c r="A32" s="114"/>
      <c r="B32" s="114"/>
      <c r="C32" s="115"/>
      <c r="D32" s="115"/>
      <c r="E32" s="115"/>
      <c r="F32" s="116"/>
      <c r="G32" s="117"/>
      <c r="H32" s="118"/>
    </row>
    <row r="33" spans="1:8" x14ac:dyDescent="0.25">
      <c r="A33" s="114"/>
      <c r="B33" s="114" t="s">
        <v>155</v>
      </c>
      <c r="C33" s="115"/>
      <c r="D33" s="115"/>
      <c r="E33" s="115"/>
      <c r="F33" s="116"/>
      <c r="G33" s="117"/>
      <c r="H33" s="118"/>
    </row>
    <row r="34" spans="1:8" ht="32.25" customHeight="1" x14ac:dyDescent="0.25">
      <c r="A34" s="114"/>
      <c r="B34" s="205" t="s">
        <v>156</v>
      </c>
      <c r="C34" s="205"/>
      <c r="D34" s="205"/>
      <c r="E34" s="205"/>
      <c r="F34" s="205"/>
      <c r="G34" s="205"/>
      <c r="H34" s="205"/>
    </row>
    <row r="35" spans="1:8" ht="44.25" customHeight="1" x14ac:dyDescent="0.25">
      <c r="A35" s="114"/>
      <c r="B35" s="206" t="s">
        <v>157</v>
      </c>
      <c r="C35" s="206"/>
      <c r="D35" s="206"/>
      <c r="E35" s="206"/>
      <c r="F35" s="206"/>
      <c r="G35" s="206"/>
      <c r="H35" s="206"/>
    </row>
    <row r="36" spans="1:8" ht="54.75" customHeight="1" x14ac:dyDescent="0.25">
      <c r="A36" s="192" t="s">
        <v>158</v>
      </c>
      <c r="B36" s="193"/>
      <c r="C36" s="194"/>
      <c r="D36" s="119"/>
      <c r="E36" s="119"/>
      <c r="F36" s="195" t="str">
        <f>IF(0.85&lt;=H31,'[1]Соответствие баллов'!B7,IF(0.7&lt;=H31,'[1]Соответствие баллов'!B8,IF(0.5&lt;=H31,'[1]Соответствие баллов'!B9,IF(H31&lt;0.5,'[1]Соответствие баллов'!B10))))</f>
        <v>Адекватна</v>
      </c>
      <c r="G36" s="195"/>
      <c r="H36" s="196"/>
    </row>
  </sheetData>
  <mergeCells count="8">
    <mergeCell ref="A36:C36"/>
    <mergeCell ref="F36:H36"/>
    <mergeCell ref="F2:H2"/>
    <mergeCell ref="A4:H4"/>
    <mergeCell ref="A27:A30"/>
    <mergeCell ref="B27:B30"/>
    <mergeCell ref="B34:H34"/>
    <mergeCell ref="B35:H35"/>
  </mergeCells>
  <pageMargins left="0.7" right="0.7" top="0.75" bottom="0.75" header="0.3" footer="0.3"/>
  <pageSetup paperSize="9" scale="44" orientation="portrait" r:id="rId1"/>
  <colBreaks count="1" manualBreakCount="1">
    <brk id="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F13"/>
  <sheetViews>
    <sheetView view="pageBreakPreview" topLeftCell="A4" zoomScale="115" zoomScaleSheetLayoutView="115" workbookViewId="0">
      <selection activeCell="N8" sqref="N8"/>
    </sheetView>
  </sheetViews>
  <sheetFormatPr defaultColWidth="9.140625" defaultRowHeight="15" x14ac:dyDescent="0.25"/>
  <cols>
    <col min="1" max="1" width="14" style="57" customWidth="1"/>
    <col min="2" max="2" width="27.85546875" style="57" customWidth="1"/>
    <col min="3" max="3" width="16.85546875" style="57" customWidth="1"/>
    <col min="4" max="4" width="14.7109375" style="57" customWidth="1"/>
    <col min="5" max="5" width="9.85546875" style="57" customWidth="1"/>
    <col min="6" max="6" width="19.140625" style="57" customWidth="1"/>
    <col min="7" max="7" width="11.7109375" style="57" customWidth="1"/>
    <col min="8" max="8" width="11.42578125" style="57" customWidth="1"/>
    <col min="9" max="16384" width="9.140625" style="57"/>
  </cols>
  <sheetData>
    <row r="2" spans="1:6" ht="15" customHeight="1" x14ac:dyDescent="0.3">
      <c r="D2" s="197" t="s">
        <v>159</v>
      </c>
      <c r="E2" s="197"/>
      <c r="F2" s="197"/>
    </row>
    <row r="3" spans="1:6" ht="15" customHeight="1" x14ac:dyDescent="0.3">
      <c r="D3" s="60"/>
      <c r="E3" s="60"/>
      <c r="F3" s="60"/>
    </row>
    <row r="4" spans="1:6" ht="27" x14ac:dyDescent="0.25">
      <c r="A4" s="208" t="s">
        <v>160</v>
      </c>
      <c r="B4" s="208"/>
      <c r="C4" s="208"/>
      <c r="D4" s="208"/>
      <c r="E4" s="208"/>
      <c r="F4" s="208"/>
    </row>
    <row r="5" spans="1:6" ht="8.25" customHeight="1" x14ac:dyDescent="0.25"/>
    <row r="6" spans="1:6" ht="50.25" customHeight="1" x14ac:dyDescent="0.25">
      <c r="A6" s="120" t="s">
        <v>161</v>
      </c>
      <c r="B6" s="120" t="s">
        <v>162</v>
      </c>
      <c r="C6" s="209" t="s">
        <v>163</v>
      </c>
      <c r="D6" s="210"/>
      <c r="E6" s="210"/>
      <c r="F6" s="211"/>
    </row>
    <row r="7" spans="1:6" ht="52.5" customHeight="1" x14ac:dyDescent="0.25">
      <c r="A7" s="120" t="s">
        <v>164</v>
      </c>
      <c r="B7" s="121" t="s">
        <v>165</v>
      </c>
      <c r="C7" s="207" t="s">
        <v>166</v>
      </c>
      <c r="D7" s="207"/>
      <c r="E7" s="207"/>
      <c r="F7" s="207"/>
    </row>
    <row r="8" spans="1:6" ht="125.25" customHeight="1" x14ac:dyDescent="0.25">
      <c r="A8" s="120" t="s">
        <v>167</v>
      </c>
      <c r="B8" s="121" t="s">
        <v>168</v>
      </c>
      <c r="C8" s="207" t="s">
        <v>169</v>
      </c>
      <c r="D8" s="207"/>
      <c r="E8" s="207"/>
      <c r="F8" s="207"/>
    </row>
    <row r="9" spans="1:6" ht="137.25" customHeight="1" x14ac:dyDescent="0.25">
      <c r="A9" s="120" t="s">
        <v>170</v>
      </c>
      <c r="B9" s="121" t="s">
        <v>171</v>
      </c>
      <c r="C9" s="207" t="s">
        <v>172</v>
      </c>
      <c r="D9" s="207"/>
      <c r="E9" s="207"/>
      <c r="F9" s="207"/>
    </row>
    <row r="10" spans="1:6" ht="108" customHeight="1" x14ac:dyDescent="0.25">
      <c r="A10" s="120" t="s">
        <v>173</v>
      </c>
      <c r="B10" s="121" t="s">
        <v>174</v>
      </c>
      <c r="C10" s="207" t="s">
        <v>175</v>
      </c>
      <c r="D10" s="207"/>
      <c r="E10" s="207"/>
      <c r="F10" s="207"/>
    </row>
    <row r="11" spans="1:6" ht="109.5" customHeight="1" x14ac:dyDescent="0.25">
      <c r="A11" s="120" t="s">
        <v>176</v>
      </c>
      <c r="B11" s="121" t="s">
        <v>177</v>
      </c>
      <c r="C11" s="207" t="s">
        <v>178</v>
      </c>
      <c r="D11" s="207"/>
      <c r="E11" s="207"/>
      <c r="F11" s="207"/>
    </row>
    <row r="12" spans="1:6" ht="14.25" customHeight="1" x14ac:dyDescent="0.25">
      <c r="A12" s="122"/>
      <c r="B12" s="123"/>
      <c r="C12" s="124"/>
      <c r="D12" s="124"/>
      <c r="E12" s="124"/>
      <c r="F12" s="124"/>
    </row>
    <row r="13" spans="1:6" ht="18.75" x14ac:dyDescent="0.3">
      <c r="F13" s="125"/>
    </row>
  </sheetData>
  <mergeCells count="8">
    <mergeCell ref="C10:F10"/>
    <mergeCell ref="C11:F11"/>
    <mergeCell ref="D2:F2"/>
    <mergeCell ref="A4:F4"/>
    <mergeCell ref="C6:F6"/>
    <mergeCell ref="C7:F7"/>
    <mergeCell ref="C8:F8"/>
    <mergeCell ref="C9:F9"/>
  </mergeCells>
  <pageMargins left="0.78740157480314965" right="0.59055118110236227" top="0.55118110236220474" bottom="0.15748031496062992"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3</vt:i4>
      </vt:variant>
    </vt:vector>
  </HeadingPairs>
  <TitlesOfParts>
    <vt:vector size="9" baseType="lpstr">
      <vt:lpstr>Таблица 6</vt:lpstr>
      <vt:lpstr>Таблица 7</vt:lpstr>
      <vt:lpstr>Таблица 8</vt:lpstr>
      <vt:lpstr>Пояснительная записка</vt:lpstr>
      <vt:lpstr>Анкета для оценки эф-ти</vt:lpstr>
      <vt:lpstr>Анализ соответствия баллов</vt:lpstr>
      <vt:lpstr>'Анализ соответствия баллов'!Область_печати</vt:lpstr>
      <vt:lpstr>'Таблица 6'!Область_печати</vt:lpstr>
      <vt:lpstr>'Таблица 8'!Область_печати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2025-03-05T12:41:20Z</dcterms:modified>
</cp:coreProperties>
</file>