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а1" sheetId="4" r:id="rId3"/>
  </sheets>
  <externalReferences>
    <externalReference r:id="rId4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0">'с исправлениями'!$A$1:$E$109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D31"/>
  <c r="E31" s="1"/>
  <c r="D32"/>
  <c r="D33"/>
  <c r="E33" s="1"/>
  <c r="D25"/>
  <c r="E25" s="1"/>
  <c r="D1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0"/>
  <c r="C24"/>
  <c r="C23" s="1"/>
  <c r="E15"/>
  <c r="E1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<sst xmlns="http://schemas.openxmlformats.org/spreadsheetml/2006/main" count="435" uniqueCount="175">
  <si>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</si>
  <si>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</si>
  <si>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</si>
  <si>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</si>
  <si>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</si>
  <si>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</si>
  <si>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</si>
  <si>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</si>
  <si>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</si>
  <si>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</si>
  <si>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</si>
  <si>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</si>
  <si>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</si>
  <si>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</si>
  <si>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</si>
  <si>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</si>
  <si>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</si>
  <si>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</si>
  <si>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</si>
  <si>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</si>
  <si>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</si>
  <si>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</si>
  <si>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</si>
  <si>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</si>
  <si>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</si>
  <si>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</si>
  <si>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</si>
  <si>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</si>
  <si>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</si>
  <si>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</si>
  <si>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</si>
  <si>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</si>
  <si>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</si>
  <si>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</si>
  <si>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</si>
  <si>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</si>
  <si>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</si>
  <si>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</si>
  <si>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</si>
  <si>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</si>
  <si>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</si>
  <si>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</si>
  <si>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</si>
  <si>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</si>
  <si>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</si>
  <si>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</si>
  <si>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</si>
  <si>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</si>
  <si>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</si>
  <si>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</si>
  <si>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</si>
  <si>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</si>
  <si>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</si>
  <si>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</si>
  <si>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</si>
  <si>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</si>
  <si>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</si>
  <si>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</si>
  <si>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</si>
  <si>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</si>
  <si>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</si>
  <si>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</si>
  <si>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</si>
  <si>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</si>
  <si>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</si>
  <si>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</si>
  <si>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</si>
  <si>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</si>
  <si>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</si>
  <si>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</si>
  <si>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</si>
  <si>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</si>
  <si>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</si>
  <si>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</si>
  <si>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</si>
  <si>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</si>
  <si>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</si>
  <si>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</si>
  <si>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</si>
  <si>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</si>
  <si>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</si>
  <si>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</si>
  <si>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</si>
  <si>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</si>
  <si>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</si>
  <si>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</si>
  <si>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</si>
  <si>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</si>
  <si>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</si>
  <si>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</si>
  <si>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</si>
  <si>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</si>
  <si>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</si>
  <si>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</si>
  <si>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</si>
  <si>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</si>
  <si>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</si>
  <si>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</si>
  <si>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</si>
  <si>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</si>
  <si>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</si>
  <si>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</si>
  <si>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</si>
  <si>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</si>
  <si>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</si>
  <si>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</si>
  <si>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</si>
  <si>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</si>
  <si>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</si>
  <si>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</si>
  <si>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</si>
  <si>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</si>
  <si>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</si>
  <si>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</si>
  <si>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</si>
  <si>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</si>
  <si>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</si>
  <si>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</si>
  <si>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</si>
  <si>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</si>
  <si>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</si>
  <si>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</si>
  <si>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</si>
  <si>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</si>
  <si>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</si>
  <si>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</si>
  <si>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</si>
  <si>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</si>
  <si>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</si>
  <si>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</si>
  <si>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</si>
  <si>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</si>
  <si>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</si>
  <si>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</si>
  <si>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</si>
  <si>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</si>
  <si>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</si>
  <si>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</si>
  <si>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</si>
  <si>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</si>
  <si>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</si>
  <si>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</si>
  <si>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</si>
  <si>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</si>
  <si>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</si>
  <si>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</si>
  <si>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</si>
  <si>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</si>
  <si>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</si>
  <si>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</si>
  <si>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</si>
  <si>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</si>
  <si>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</si>
  <si>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</si>
  <si>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</si>
  <si>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</si>
  <si>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</si>
  <si>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</si>
  <si>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</si>
  <si>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</si>
  <si>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</si>
  <si>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</si>
  <si>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</si>
  <si>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</si>
  <si>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</si>
  <si>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</si>
  <si>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</si>
  <si>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</si>
  <si>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</si>
  <si>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</si>
  <si>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</si>
  <si>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</si>
  <si>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Информация об исполнении бюджета муниципального образования городского округа "Усинск" 
на 01.07.2021 года 
в сравнении с аналогичным периодом прошлого года</t>
  </si>
  <si>
    <t>Исполнено по состоянию на 01.07.2020</t>
  </si>
  <si>
    <t>Исполнено по состоянию на 01.07.2021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</si>
</sst>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27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167" fontId="22" fillId="0" borderId="0" xfId="0" applyNumberFormat="1" applyFont="1" applyFill="1" applyBorder="1" applyAlignment="1">
      <alignment horizontal="center" vertical="center" wrapText="1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21" fillId="2" borderId="2" xfId="0" applyNumberFormat="1" applyFont="1" applyFill="1" applyBorder="1" applyAlignment="1" applyProtection="1">
      <alignment horizontal="center" vertical="center"/>
    </xf>
    <xf numFmtId="167" fontId="20" fillId="2" borderId="2" xfId="0" applyNumberFormat="1" applyFont="1" applyFill="1" applyBorder="1" applyAlignment="1" applyProtection="1">
      <alignment horizontal="center" vertical="center"/>
    </xf>
    <xf numFmtId="167" fontId="3" fillId="2" borderId="2" xfId="0" applyNumberFormat="1" applyFont="1" applyFill="1" applyBorder="1" applyAlignment="1" applyProtection="1">
      <alignment horizontal="center" vertical="center"/>
    </xf>
    <xf numFmtId="167" fontId="21" fillId="9" borderId="2" xfId="0" applyNumberFormat="1" applyFont="1" applyFill="1" applyBorder="1" applyAlignment="1" applyProtection="1">
      <alignment horizontal="center" vertical="center"/>
    </xf>
    <xf numFmtId="167" fontId="3" fillId="9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193" customWidth="1"/>
  </cols>
  <sheetData>
    <row r="1" spans="1:5">
      <c r="A1" s="183" t="s">
        <v>171</v>
      </c>
      <c r="B1" s="182"/>
      <c r="C1" s="182"/>
      <c r="D1" s="182"/>
      <c r="E1" s="184"/>
    </row>
    <row r="2" spans="1:5" ht="12.75">
      <c r="A2"/>
      <c r="B2"/>
      <c r="C2"/>
      <c r="D2"/>
      <c r="E2" s="185"/>
    </row>
    <row r="3" spans="1:5">
      <c r="B3" s="177"/>
      <c r="C3" s="171"/>
      <c r="D3" s="171"/>
      <c r="E3" s="186"/>
    </row>
    <row r="4" spans="1:5">
      <c r="A4" s="135"/>
      <c r="B4" s="136"/>
      <c r="C4" s="137"/>
      <c r="D4" s="137"/>
      <c r="E4" s="187" t="s">
        <v>0</v>
      </c>
    </row>
    <row r="5" spans="1:5" ht="47.25">
      <c r="A5" s="179" t="s">
        <v>1</v>
      </c>
      <c r="B5" s="179" t="s">
        <v>2</v>
      </c>
      <c r="C5" s="178" t="s">
        <v>169</v>
      </c>
      <c r="D5" s="178" t="s">
        <v>170</v>
      </c>
      <c r="E5" s="188" t="s">
        <v>166</v>
      </c>
    </row>
    <row r="6" spans="1:5" ht="12.75">
      <c r="A6"/>
      <c r="B6"/>
      <c r="C6"/>
      <c r="D6"/>
      <c r="E6" s="185"/>
    </row>
    <row r="7" spans="1:5">
      <c r="A7" s="138">
        <v>1</v>
      </c>
      <c r="B7" s="139">
        <v>2</v>
      </c>
      <c r="C7" s="138">
        <v>3</v>
      </c>
      <c r="D7" s="138">
        <v>4</v>
      </c>
      <c r="E7" s="189">
        <v>5</v>
      </c>
    </row>
    <row r="8" spans="1:5">
      <c r="A8" s="140" t="s">
        <v>5</v>
      </c>
      <c r="B8" s="149"/>
      <c r="C8" s="141">
        <f>C9+C23</f>
        <v>3024441.4</v>
      </c>
      <c r="D8" s="141" t="e">
        <f>D9+D23</f>
        <v>#REF!</v>
      </c>
      <c r="E8" s="190" t="e">
        <f>D8-C8</f>
        <v>#REF!</v>
      </c>
    </row>
    <row r="9" spans="1:5">
      <c r="A9" s="170" t="s">
        <v>6</v>
      </c>
      <c r="B9" s="142">
        <v>10000000</v>
      </c>
      <c r="C9" s="141">
        <f>C10+C11+C12+C13+C14+C15+C16+C17+C18+C19+C20+C21+C22</f>
        <v>1377823.8</v>
      </c>
      <c r="D9" s="141" t="e">
        <f>D10+D11+D12+D13+D14+D15+D16+D17+D18+D19+D20+D21+D22</f>
        <v>#REF!</v>
      </c>
      <c r="E9" s="190" t="e">
        <f t="shared" ref="E9:E72" si="0">D9-C9</f>
        <v>#REF!</v>
      </c>
    </row>
    <row r="10" spans="1:5">
      <c r="A10" s="143" t="s">
        <v>7</v>
      </c>
      <c r="B10" s="144">
        <v>10102000</v>
      </c>
      <c r="C10" s="145">
        <v>730725.5</v>
      </c>
      <c r="D10" s="145" t="e">
        <f>#REF!</f>
        <v>#REF!</v>
      </c>
      <c r="E10" s="191" t="e">
        <f t="shared" si="0"/>
        <v>#REF!</v>
      </c>
    </row>
    <row r="11" spans="1:5" ht="31.5">
      <c r="A11" s="146" t="s">
        <v>141</v>
      </c>
      <c r="B11" s="144">
        <v>10300000</v>
      </c>
      <c r="C11" s="145">
        <v>1807.1</v>
      </c>
      <c r="D11" s="145" t="e">
        <f>#REF!</f>
        <v>#REF!</v>
      </c>
      <c r="E11" s="191" t="e">
        <f t="shared" si="0"/>
        <v>#REF!</v>
      </c>
    </row>
    <row r="12" spans="1:5">
      <c r="A12" s="147" t="s">
        <v>8</v>
      </c>
      <c r="B12" s="144">
        <v>10500000</v>
      </c>
      <c r="C12" s="145">
        <v>204742.3</v>
      </c>
      <c r="D12" s="145" t="e">
        <f>#REF!</f>
        <v>#REF!</v>
      </c>
      <c r="E12" s="191" t="e">
        <f t="shared" si="0"/>
        <v>#REF!</v>
      </c>
    </row>
    <row r="13" spans="1:5">
      <c r="A13" s="148" t="s">
        <v>9</v>
      </c>
      <c r="B13" s="144">
        <v>10600000</v>
      </c>
      <c r="C13" s="145">
        <v>39382.6</v>
      </c>
      <c r="D13" s="145" t="e">
        <f>#REF!</f>
        <v>#REF!</v>
      </c>
      <c r="E13" s="191" t="e">
        <f t="shared" si="0"/>
        <v>#REF!</v>
      </c>
    </row>
    <row r="14" spans="1:5">
      <c r="A14" s="148" t="s">
        <v>10</v>
      </c>
      <c r="B14" s="144">
        <v>10800000</v>
      </c>
      <c r="C14" s="145">
        <v>9137.9</v>
      </c>
      <c r="D14" s="145" t="e">
        <f>#REF!</f>
        <v>#REF!</v>
      </c>
      <c r="E14" s="191" t="e">
        <f t="shared" si="0"/>
        <v>#REF!</v>
      </c>
    </row>
    <row r="15" spans="1:5" ht="31.5">
      <c r="A15" s="148" t="s">
        <v>11</v>
      </c>
      <c r="B15" s="144">
        <v>10900000</v>
      </c>
      <c r="C15" s="145">
        <v>0.2</v>
      </c>
      <c r="D15" s="145" t="e">
        <f>#REF!</f>
        <v>#REF!</v>
      </c>
      <c r="E15" s="191" t="e">
        <f t="shared" si="0"/>
        <v>#REF!</v>
      </c>
    </row>
    <row r="16" spans="1:5" ht="31.5">
      <c r="A16" s="148" t="s">
        <v>12</v>
      </c>
      <c r="B16" s="144">
        <v>11100000</v>
      </c>
      <c r="C16" s="145">
        <v>283723</v>
      </c>
      <c r="D16" s="145" t="e">
        <f>#REF!</f>
        <v>#REF!</v>
      </c>
      <c r="E16" s="191" t="e">
        <f t="shared" si="0"/>
        <v>#REF!</v>
      </c>
    </row>
    <row r="17" spans="1:5">
      <c r="A17" s="148" t="s">
        <v>13</v>
      </c>
      <c r="B17" s="144">
        <v>11200000</v>
      </c>
      <c r="C17" s="145">
        <v>3483.6</v>
      </c>
      <c r="D17" s="145" t="e">
        <f>#REF!</f>
        <v>#REF!</v>
      </c>
      <c r="E17" s="191" t="e">
        <f t="shared" si="0"/>
        <v>#REF!</v>
      </c>
    </row>
    <row r="18" spans="1:5" ht="31.5">
      <c r="A18" s="148" t="s">
        <v>14</v>
      </c>
      <c r="B18" s="144">
        <v>11300000</v>
      </c>
      <c r="C18" s="145">
        <v>2785.1</v>
      </c>
      <c r="D18" s="145" t="e">
        <f>#REF!</f>
        <v>#REF!</v>
      </c>
      <c r="E18" s="191" t="e">
        <f t="shared" si="0"/>
        <v>#REF!</v>
      </c>
    </row>
    <row r="19" spans="1:5" ht="31.5">
      <c r="A19" s="148" t="s">
        <v>15</v>
      </c>
      <c r="B19" s="144">
        <v>11400000</v>
      </c>
      <c r="C19" s="145">
        <v>43517.4</v>
      </c>
      <c r="D19" s="145" t="e">
        <f>#REF!</f>
        <v>#REF!</v>
      </c>
      <c r="E19" s="191" t="e">
        <f t="shared" si="0"/>
        <v>#REF!</v>
      </c>
    </row>
    <row r="20" spans="1:5">
      <c r="A20" s="148" t="s">
        <v>16</v>
      </c>
      <c r="B20" s="144">
        <v>11600000</v>
      </c>
      <c r="C20" s="145">
        <v>55827</v>
      </c>
      <c r="D20" s="145" t="e">
        <f>#REF!</f>
        <v>#REF!</v>
      </c>
      <c r="E20" s="191" t="e">
        <f t="shared" si="0"/>
        <v>#REF!</v>
      </c>
    </row>
    <row r="21" spans="1:5">
      <c r="A21" s="148" t="s">
        <v>17</v>
      </c>
      <c r="B21" s="144">
        <v>11700000</v>
      </c>
      <c r="C21" s="145">
        <v>2692.1</v>
      </c>
      <c r="D21" s="145" t="e">
        <f>#REF!</f>
        <v>#REF!</v>
      </c>
      <c r="E21" s="191" t="e">
        <f t="shared" si="0"/>
        <v>#REF!</v>
      </c>
    </row>
    <row r="22" spans="1:5" ht="63">
      <c r="A22" s="148" t="s">
        <v>149</v>
      </c>
      <c r="B22" s="144">
        <v>11800000</v>
      </c>
      <c r="C22" s="145">
        <v>0</v>
      </c>
      <c r="D22" s="145" t="e">
        <f>#REF!</f>
        <v>#REF!</v>
      </c>
      <c r="E22" s="191" t="e">
        <f t="shared" si="0"/>
        <v>#REF!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 t="e">
        <f>D24+D33+D32+D30+D31</f>
        <v>#REF!</v>
      </c>
      <c r="E23" s="190" t="e">
        <f t="shared" si="0"/>
        <v>#REF!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 t="e">
        <f>SUM(D25:D29)-D26</f>
        <v>#REF!</v>
      </c>
      <c r="E24" s="190" t="e">
        <f t="shared" si="0"/>
        <v>#REF!</v>
      </c>
    </row>
    <row r="25" spans="1:5">
      <c r="A25" s="151" t="s">
        <v>20</v>
      </c>
      <c r="B25" s="152">
        <v>20210000</v>
      </c>
      <c r="C25" s="145">
        <v>41568.9</v>
      </c>
      <c r="D25" s="145" t="e">
        <f>#REF!</f>
        <v>#REF!</v>
      </c>
      <c r="E25" s="191" t="e">
        <f t="shared" si="0"/>
        <v>#REF!</v>
      </c>
    </row>
    <row r="26" spans="1:5">
      <c r="A26" s="151" t="s">
        <v>165</v>
      </c>
      <c r="B26" s="152">
        <v>2021000</v>
      </c>
      <c r="C26" s="145">
        <v>0</v>
      </c>
      <c r="D26" s="145" t="e">
        <f>#REF!</f>
        <v>#REF!</v>
      </c>
      <c r="E26" s="191" t="e">
        <f t="shared" si="0"/>
        <v>#REF!</v>
      </c>
    </row>
    <row r="27" spans="1:5">
      <c r="A27" s="151" t="s">
        <v>21</v>
      </c>
      <c r="B27" s="152">
        <v>20220000</v>
      </c>
      <c r="C27" s="145">
        <v>354716.8</v>
      </c>
      <c r="D27" s="145" t="e">
        <f>#REF!</f>
        <v>#REF!</v>
      </c>
      <c r="E27" s="191" t="e">
        <f t="shared" si="0"/>
        <v>#REF!</v>
      </c>
    </row>
    <row r="28" spans="1:5">
      <c r="A28" s="151" t="s">
        <v>22</v>
      </c>
      <c r="B28" s="152">
        <v>20230000</v>
      </c>
      <c r="C28" s="145">
        <v>1238735.8</v>
      </c>
      <c r="D28" s="145" t="e">
        <f>#REF!</f>
        <v>#REF!</v>
      </c>
      <c r="E28" s="191" t="e">
        <f t="shared" si="0"/>
        <v>#REF!</v>
      </c>
    </row>
    <row r="29" spans="1:5">
      <c r="A29" s="151" t="s">
        <v>23</v>
      </c>
      <c r="B29" s="152">
        <v>20240000</v>
      </c>
      <c r="C29" s="145">
        <v>14100</v>
      </c>
      <c r="D29" s="145" t="e">
        <f>#REF!</f>
        <v>#REF!</v>
      </c>
      <c r="E29" s="191" t="e">
        <f t="shared" si="0"/>
        <v>#REF!</v>
      </c>
    </row>
    <row r="30" spans="1:5">
      <c r="A30" s="151" t="s">
        <v>146</v>
      </c>
      <c r="B30" s="144">
        <v>20704000</v>
      </c>
      <c r="C30" s="145">
        <v>1027.4000000000001</v>
      </c>
      <c r="D30" s="145" t="e">
        <f>#REF!</f>
        <v>#REF!</v>
      </c>
      <c r="E30" s="191" t="e">
        <f t="shared" si="0"/>
        <v>#REF!</v>
      </c>
    </row>
    <row r="31" spans="1:5" ht="110.25">
      <c r="A31" s="154" t="s">
        <v>164</v>
      </c>
      <c r="B31" s="144">
        <v>20804000</v>
      </c>
      <c r="C31" s="145">
        <v>0</v>
      </c>
      <c r="D31" s="145" t="e">
        <f>#REF!</f>
        <v>#REF!</v>
      </c>
      <c r="E31" s="191" t="e">
        <f t="shared" si="0"/>
        <v>#REF!</v>
      </c>
    </row>
    <row r="32" spans="1:5" ht="63">
      <c r="A32" s="154" t="s">
        <v>24</v>
      </c>
      <c r="B32" s="144">
        <v>21800000</v>
      </c>
      <c r="C32" s="145">
        <v>76.3</v>
      </c>
      <c r="D32" s="145" t="e">
        <f>#REF!</f>
        <v>#REF!</v>
      </c>
      <c r="E32" s="191" t="e">
        <f t="shared" si="0"/>
        <v>#REF!</v>
      </c>
    </row>
    <row r="33" spans="1:5" ht="47.25">
      <c r="A33" s="146" t="s">
        <v>25</v>
      </c>
      <c r="B33" s="144">
        <v>21900000</v>
      </c>
      <c r="C33" s="145">
        <v>-3607.6</v>
      </c>
      <c r="D33" s="145" t="e">
        <f>#REF!</f>
        <v>#REF!</v>
      </c>
      <c r="E33" s="191" t="e">
        <f t="shared" si="0"/>
        <v>#REF!</v>
      </c>
    </row>
    <row r="34" spans="1:5">
      <c r="A34" s="156" t="s">
        <v>26</v>
      </c>
      <c r="B34" s="179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192">
        <f t="shared" si="0"/>
        <v>79185.099999999627</v>
      </c>
    </row>
    <row r="35" spans="1:5">
      <c r="A35" s="180" t="s">
        <v>27</v>
      </c>
      <c r="B35" s="179"/>
      <c r="C35" s="155">
        <f>C36+C46+C50+C55+C60+C62+C68+C71+C75+C79+C83</f>
        <v>2143220</v>
      </c>
      <c r="D35" s="155">
        <f>D36+D46+D50+D55+D60+D62+D68+D71+D75+D79+D83</f>
        <v>2222405.0999999996</v>
      </c>
      <c r="E35" s="192">
        <f t="shared" si="0"/>
        <v>79185.099999999627</v>
      </c>
    </row>
    <row r="36" spans="1:5">
      <c r="A36" s="156" t="s">
        <v>28</v>
      </c>
      <c r="B36" s="172" t="s">
        <v>29</v>
      </c>
      <c r="C36" s="155">
        <f>SUM(C37:C45)</f>
        <v>245467.90000000002</v>
      </c>
      <c r="D36" s="155">
        <f>SUM(D37:D45)</f>
        <v>212563.1</v>
      </c>
      <c r="E36" s="192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174">
        <v>0</v>
      </c>
      <c r="E37" s="191">
        <f t="shared" si="0"/>
        <v>0</v>
      </c>
    </row>
    <row r="38" spans="1:5" ht="31.5">
      <c r="A38" s="157" t="s">
        <v>163</v>
      </c>
      <c r="B38" s="159" t="s">
        <v>31</v>
      </c>
      <c r="C38" s="145">
        <v>3963.5</v>
      </c>
      <c r="D38" s="145">
        <v>4606.1000000000004</v>
      </c>
      <c r="E38" s="191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191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189">
        <f t="shared" si="0"/>
        <v>2998.1999999999825</v>
      </c>
    </row>
    <row r="41" spans="1:5">
      <c r="A41" s="160" t="s">
        <v>144</v>
      </c>
      <c r="B41" s="173" t="s">
        <v>145</v>
      </c>
      <c r="C41" s="153"/>
      <c r="D41" s="153"/>
      <c r="E41" s="189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189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189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189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189">
        <f t="shared" si="0"/>
        <v>-41333.600000000006</v>
      </c>
    </row>
    <row r="46" spans="1:5" ht="31.5">
      <c r="A46" s="156" t="s">
        <v>44</v>
      </c>
      <c r="B46" s="172" t="s">
        <v>45</v>
      </c>
      <c r="C46" s="155">
        <f>SUM(C47:C48)+C49</f>
        <v>2687.8</v>
      </c>
      <c r="D46" s="155">
        <f>SUM(D47:D48)+D49</f>
        <v>3077.8999999999996</v>
      </c>
      <c r="E46" s="192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189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189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189">
        <f t="shared" si="0"/>
        <v>511.29999999999995</v>
      </c>
    </row>
    <row r="50" spans="1:5">
      <c r="A50" s="163" t="s">
        <v>52</v>
      </c>
      <c r="B50" s="172" t="s">
        <v>53</v>
      </c>
      <c r="C50" s="155">
        <f>SUM(C51:C54)</f>
        <v>96791.200000000012</v>
      </c>
      <c r="D50" s="155">
        <f>SUM(D51:D54)</f>
        <v>57480.200000000004</v>
      </c>
      <c r="E50" s="192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189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189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189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189">
        <f t="shared" si="0"/>
        <v>-30727.7</v>
      </c>
    </row>
    <row r="55" spans="1:5">
      <c r="A55" s="156" t="s">
        <v>62</v>
      </c>
      <c r="B55" s="172" t="s">
        <v>63</v>
      </c>
      <c r="C55" s="155">
        <f>SUM(C56:C59)</f>
        <v>192014.80000000002</v>
      </c>
      <c r="D55" s="155">
        <f>SUM(D56:D59)</f>
        <v>346237.80000000005</v>
      </c>
      <c r="E55" s="192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189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189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189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189">
        <f t="shared" si="0"/>
        <v>3359.2000000000007</v>
      </c>
    </row>
    <row r="60" spans="1:5">
      <c r="A60" s="150" t="s">
        <v>137</v>
      </c>
      <c r="B60" s="181" t="s">
        <v>139</v>
      </c>
      <c r="C60" s="141">
        <f>C61</f>
        <v>0</v>
      </c>
      <c r="D60" s="141">
        <f>D61</f>
        <v>0</v>
      </c>
      <c r="E60" s="190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189">
        <f t="shared" si="0"/>
        <v>0</v>
      </c>
    </row>
    <row r="62" spans="1:5">
      <c r="A62" s="163" t="s">
        <v>72</v>
      </c>
      <c r="B62" s="172" t="s">
        <v>73</v>
      </c>
      <c r="C62" s="155">
        <f>C63+C64+C66+C67+C65</f>
        <v>1160943.7</v>
      </c>
      <c r="D62" s="155">
        <f>D63+D64+D66+D67+D65</f>
        <v>1198338.7</v>
      </c>
      <c r="E62" s="192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189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189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189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189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189">
        <f t="shared" si="0"/>
        <v>-935.19999999999709</v>
      </c>
    </row>
    <row r="68" spans="1:5">
      <c r="A68" s="156" t="s">
        <v>82</v>
      </c>
      <c r="B68" s="172" t="s">
        <v>83</v>
      </c>
      <c r="C68" s="155">
        <f>SUM(C69:C70)</f>
        <v>185679.5</v>
      </c>
      <c r="D68" s="155">
        <f>SUM(D69:D70)</f>
        <v>155456.79999999999</v>
      </c>
      <c r="E68" s="192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189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189">
        <f t="shared" si="0"/>
        <v>4114.2999999999956</v>
      </c>
    </row>
    <row r="71" spans="1:5">
      <c r="A71" s="156" t="s">
        <v>88</v>
      </c>
      <c r="B71" s="172" t="s">
        <v>89</v>
      </c>
      <c r="C71" s="155">
        <f>SUM(C72:C74)</f>
        <v>37905.800000000003</v>
      </c>
      <c r="D71" s="155">
        <f>SUM(D72:D74)</f>
        <v>38649</v>
      </c>
      <c r="E71" s="192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189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189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189">
        <f t="shared" si="1"/>
        <v>6138.4000000000015</v>
      </c>
    </row>
    <row r="75" spans="1:5">
      <c r="A75" s="156" t="s">
        <v>96</v>
      </c>
      <c r="B75" s="172" t="s">
        <v>97</v>
      </c>
      <c r="C75" s="155">
        <f>SUM(C76:C78)</f>
        <v>158664.80000000002</v>
      </c>
      <c r="D75" s="155">
        <f>SUM(D76:D78)</f>
        <v>173733.3</v>
      </c>
      <c r="E75" s="192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189">
        <f t="shared" si="1"/>
        <v>16744.299999999988</v>
      </c>
    </row>
    <row r="77" spans="1:5">
      <c r="A77" s="162" t="s">
        <v>143</v>
      </c>
      <c r="B77" s="173" t="s">
        <v>142</v>
      </c>
      <c r="C77" s="153"/>
      <c r="D77" s="153"/>
      <c r="E77" s="189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189">
        <f t="shared" si="1"/>
        <v>-1675.8000000000011</v>
      </c>
    </row>
    <row r="79" spans="1:5">
      <c r="A79" s="150" t="s">
        <v>159</v>
      </c>
      <c r="B79" s="172" t="s">
        <v>160</v>
      </c>
      <c r="C79" s="155">
        <f>C80+C81</f>
        <v>16397.7</v>
      </c>
      <c r="D79" s="155">
        <f>D80+D81</f>
        <v>5061.3</v>
      </c>
      <c r="E79" s="192">
        <f t="shared" si="1"/>
        <v>-11336.400000000001</v>
      </c>
    </row>
    <row r="80" spans="1:5">
      <c r="A80" s="162" t="s">
        <v>167</v>
      </c>
      <c r="B80" s="161" t="s">
        <v>168</v>
      </c>
      <c r="C80" s="153">
        <v>16397.7</v>
      </c>
      <c r="D80" s="155">
        <v>0</v>
      </c>
      <c r="E80" s="192"/>
    </row>
    <row r="81" spans="1:5">
      <c r="A81" s="162" t="s">
        <v>162</v>
      </c>
      <c r="B81" s="161" t="s">
        <v>161</v>
      </c>
      <c r="C81" s="153">
        <v>0</v>
      </c>
      <c r="D81" s="153">
        <v>5061.3</v>
      </c>
      <c r="E81" s="189">
        <f t="shared" si="1"/>
        <v>5061.3</v>
      </c>
    </row>
    <row r="82" spans="1:5">
      <c r="A82" s="162" t="s">
        <v>162</v>
      </c>
      <c r="B82" s="161" t="s">
        <v>161</v>
      </c>
      <c r="C82" s="153">
        <v>0</v>
      </c>
      <c r="D82" s="153">
        <v>0</v>
      </c>
      <c r="E82" s="189">
        <f t="shared" si="1"/>
        <v>0</v>
      </c>
    </row>
    <row r="83" spans="1:5" ht="31.5">
      <c r="A83" s="156" t="s">
        <v>102</v>
      </c>
      <c r="B83" s="172" t="s">
        <v>103</v>
      </c>
      <c r="C83" s="155">
        <f>C84</f>
        <v>46666.8</v>
      </c>
      <c r="D83" s="155">
        <f>D84</f>
        <v>31807</v>
      </c>
      <c r="E83" s="192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189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1"/>
  <sheetViews>
    <sheetView tabSelected="1" workbookViewId="0">
      <selection activeCell="E57" sqref="E57"/>
    </sheetView>
  </sheetViews>
  <sheetFormatPr defaultRowHeight="15.75"/>
  <cols>
    <col min="1" max="1" width="69.83203125" style="37" customWidth="1"/>
    <col min="2" max="2" width="14.6640625" style="1" customWidth="1"/>
    <col min="3" max="4" width="23" style="91" customWidth="1"/>
    <col min="5" max="5" width="18.6640625" style="86" customWidth="1"/>
  </cols>
  <sheetData>
    <row r="1" spans="1:5" ht="52.5" customHeight="1">
      <c r="A1" s="209" t="s">
        <v>172</v>
      </c>
      <c r="B1" s="209"/>
      <c r="C1" s="209"/>
      <c r="D1" s="209"/>
      <c r="E1" s="209"/>
    </row>
    <row r="2" spans="1:5" ht="12.75">
      <c r="A2"/>
      <c r="B2"/>
      <c r="C2"/>
      <c r="D2"/>
      <c r="E2"/>
    </row>
    <row r="3" spans="1:5">
      <c r="B3" s="194"/>
      <c r="C3" s="171"/>
      <c r="D3" s="171"/>
      <c r="E3" s="87"/>
    </row>
    <row r="4" spans="1:5">
      <c r="A4" s="135"/>
      <c r="B4" s="136"/>
      <c r="C4" s="137"/>
      <c r="D4" s="137"/>
      <c r="E4" s="137" t="s">
        <v>0</v>
      </c>
    </row>
    <row r="5" spans="1:5" ht="47.25">
      <c r="A5" s="196" t="s">
        <v>1</v>
      </c>
      <c r="B5" s="196" t="s">
        <v>2</v>
      </c>
      <c r="C5" s="201" t="s">
        <v>173</v>
      </c>
      <c r="D5" s="201" t="s">
        <v>174</v>
      </c>
      <c r="E5" s="195" t="s">
        <v>166</v>
      </c>
    </row>
    <row r="6" spans="1:5" ht="12.75">
      <c r="A6"/>
      <c r="B6"/>
      <c r="C6"/>
      <c r="D6"/>
      <c r="E6"/>
    </row>
    <row r="7" spans="1:5">
      <c r="A7" s="138">
        <v>1</v>
      </c>
      <c r="B7" s="139">
        <v>2</v>
      </c>
      <c r="C7" s="138">
        <v>4</v>
      </c>
      <c r="D7" s="138"/>
      <c r="E7" s="139">
        <v>5</v>
      </c>
    </row>
    <row r="8" spans="1:5">
      <c r="A8" s="140" t="s">
        <v>5</v>
      </c>
      <c r="B8" s="149"/>
      <c r="C8" s="141">
        <v>1527322.7999999998</v>
      </c>
      <c r="D8" s="141">
        <v>1571778.6999999997</v>
      </c>
      <c r="E8" s="141">
        <v>44455.899999999907</v>
      </c>
    </row>
    <row r="9" spans="1:5">
      <c r="A9" s="170" t="s">
        <v>6</v>
      </c>
      <c r="B9" s="142">
        <v>10000000</v>
      </c>
      <c r="C9" s="141">
        <v>689065.1</v>
      </c>
      <c r="D9" s="141">
        <v>641198.39999999991</v>
      </c>
      <c r="E9" s="141">
        <v>-47866.70000000007</v>
      </c>
    </row>
    <row r="10" spans="1:5">
      <c r="A10" s="143" t="s">
        <v>7</v>
      </c>
      <c r="B10" s="144">
        <v>10102000</v>
      </c>
      <c r="C10" s="145">
        <v>366900.7</v>
      </c>
      <c r="D10" s="145">
        <v>379557.4</v>
      </c>
      <c r="E10" s="145">
        <v>12656.700000000012</v>
      </c>
    </row>
    <row r="11" spans="1:5" ht="31.5">
      <c r="A11" s="146" t="s">
        <v>141</v>
      </c>
      <c r="B11" s="144">
        <v>10300000</v>
      </c>
      <c r="C11" s="145">
        <v>735.4</v>
      </c>
      <c r="D11" s="145">
        <v>841.4</v>
      </c>
      <c r="E11" s="145">
        <v>106</v>
      </c>
    </row>
    <row r="12" spans="1:5">
      <c r="A12" s="147" t="s">
        <v>8</v>
      </c>
      <c r="B12" s="144">
        <v>10500000</v>
      </c>
      <c r="C12" s="145">
        <v>83656.7</v>
      </c>
      <c r="D12" s="145">
        <v>70568</v>
      </c>
      <c r="E12" s="145">
        <v>-13088.699999999997</v>
      </c>
    </row>
    <row r="13" spans="1:5">
      <c r="A13" s="148" t="s">
        <v>9</v>
      </c>
      <c r="B13" s="144">
        <v>10600000</v>
      </c>
      <c r="C13" s="145">
        <v>6628.9</v>
      </c>
      <c r="D13" s="145">
        <v>5780.6</v>
      </c>
      <c r="E13" s="145">
        <v>-848.29999999999927</v>
      </c>
    </row>
    <row r="14" spans="1:5">
      <c r="A14" s="148" t="s">
        <v>10</v>
      </c>
      <c r="B14" s="144">
        <v>10800000</v>
      </c>
      <c r="C14" s="145">
        <v>3624.3</v>
      </c>
      <c r="D14" s="145">
        <v>4279.1000000000004</v>
      </c>
      <c r="E14" s="145">
        <v>654.80000000000018</v>
      </c>
    </row>
    <row r="15" spans="1:5" ht="31.5">
      <c r="A15" s="148" t="s">
        <v>11</v>
      </c>
      <c r="B15" s="144">
        <v>10900000</v>
      </c>
      <c r="C15" s="145">
        <v>0</v>
      </c>
      <c r="D15" s="145">
        <v>0</v>
      </c>
      <c r="E15" s="145">
        <v>0</v>
      </c>
    </row>
    <row r="16" spans="1:5" ht="31.5">
      <c r="A16" s="148" t="s">
        <v>12</v>
      </c>
      <c r="B16" s="144">
        <v>11100000</v>
      </c>
      <c r="C16" s="145">
        <v>101013.4</v>
      </c>
      <c r="D16" s="145">
        <v>100651.5</v>
      </c>
      <c r="E16" s="145">
        <v>-361.89999999999418</v>
      </c>
    </row>
    <row r="17" spans="1:8">
      <c r="A17" s="148" t="s">
        <v>13</v>
      </c>
      <c r="B17" s="144">
        <v>11200000</v>
      </c>
      <c r="C17" s="145">
        <v>3079.5</v>
      </c>
      <c r="D17" s="145">
        <v>7291.1</v>
      </c>
      <c r="E17" s="145">
        <v>4211.6000000000004</v>
      </c>
    </row>
    <row r="18" spans="1:8" ht="31.5">
      <c r="A18" s="148" t="s">
        <v>14</v>
      </c>
      <c r="B18" s="144">
        <v>11300000</v>
      </c>
      <c r="C18" s="145">
        <v>1502.4</v>
      </c>
      <c r="D18" s="145">
        <v>1013.7</v>
      </c>
      <c r="E18" s="145">
        <v>-488.70000000000005</v>
      </c>
    </row>
    <row r="19" spans="1:8" ht="31.5">
      <c r="A19" s="148" t="s">
        <v>15</v>
      </c>
      <c r="B19" s="144">
        <v>11400000</v>
      </c>
      <c r="C19" s="145">
        <v>15591.7</v>
      </c>
      <c r="D19" s="145">
        <v>27799.7</v>
      </c>
      <c r="E19" s="145">
        <v>12208</v>
      </c>
    </row>
    <row r="20" spans="1:8">
      <c r="A20" s="148" t="s">
        <v>16</v>
      </c>
      <c r="B20" s="144">
        <v>11600000</v>
      </c>
      <c r="C20" s="145">
        <v>106852.4</v>
      </c>
      <c r="D20" s="145">
        <v>43285</v>
      </c>
      <c r="E20" s="145">
        <v>-63567.399999999994</v>
      </c>
    </row>
    <row r="21" spans="1:8">
      <c r="A21" s="148" t="s">
        <v>17</v>
      </c>
      <c r="B21" s="144">
        <v>11700000</v>
      </c>
      <c r="C21" s="145">
        <v>-520.29999999999995</v>
      </c>
      <c r="D21" s="145">
        <v>130.9</v>
      </c>
      <c r="E21" s="145">
        <v>651.19999999999993</v>
      </c>
    </row>
    <row r="22" spans="1:8" ht="63">
      <c r="A22" s="148" t="s">
        <v>149</v>
      </c>
      <c r="B22" s="144">
        <v>11800000</v>
      </c>
      <c r="C22" s="145">
        <v>0</v>
      </c>
      <c r="D22" s="145">
        <v>0</v>
      </c>
      <c r="E22" s="145">
        <v>0</v>
      </c>
    </row>
    <row r="23" spans="1:8">
      <c r="A23" s="150" t="s">
        <v>18</v>
      </c>
      <c r="B23" s="149">
        <v>20000000</v>
      </c>
      <c r="C23" s="141">
        <v>838257.7</v>
      </c>
      <c r="D23" s="141">
        <v>930580.29999999993</v>
      </c>
      <c r="E23" s="141">
        <v>92322.599999999977</v>
      </c>
    </row>
    <row r="24" spans="1:8" ht="47.25">
      <c r="A24" s="150" t="s">
        <v>19</v>
      </c>
      <c r="B24" s="142">
        <v>20200000</v>
      </c>
      <c r="C24" s="141">
        <v>837714.79999999993</v>
      </c>
      <c r="D24" s="141">
        <v>933177.7</v>
      </c>
      <c r="E24" s="141">
        <v>95462.900000000023</v>
      </c>
    </row>
    <row r="25" spans="1:8">
      <c r="A25" s="151" t="s">
        <v>20</v>
      </c>
      <c r="B25" s="152">
        <v>20210000</v>
      </c>
      <c r="C25" s="145">
        <v>32378.400000000001</v>
      </c>
      <c r="D25" s="145">
        <v>41740.6</v>
      </c>
      <c r="E25" s="145">
        <v>9362.1999999999971</v>
      </c>
    </row>
    <row r="26" spans="1:8" s="3" customFormat="1">
      <c r="A26" s="151" t="s">
        <v>165</v>
      </c>
      <c r="B26" s="152">
        <v>2021000</v>
      </c>
      <c r="C26" s="145">
        <v>0</v>
      </c>
      <c r="D26" s="145">
        <v>0</v>
      </c>
      <c r="E26" s="145">
        <v>0</v>
      </c>
      <c r="F26" s="87"/>
      <c r="G26" s="7"/>
      <c r="H26" s="4"/>
    </row>
    <row r="27" spans="1:8">
      <c r="A27" s="151" t="s">
        <v>21</v>
      </c>
      <c r="B27" s="152">
        <v>20220000</v>
      </c>
      <c r="C27" s="145">
        <v>80944.2</v>
      </c>
      <c r="D27" s="145">
        <v>129640.4</v>
      </c>
      <c r="E27" s="145">
        <v>48696.2</v>
      </c>
    </row>
    <row r="28" spans="1:8">
      <c r="A28" s="151" t="s">
        <v>22</v>
      </c>
      <c r="B28" s="152">
        <v>20230000</v>
      </c>
      <c r="C28" s="145">
        <v>724392.2</v>
      </c>
      <c r="D28" s="145">
        <v>733326.7</v>
      </c>
      <c r="E28" s="145">
        <v>8934.5</v>
      </c>
    </row>
    <row r="29" spans="1:8">
      <c r="A29" s="151" t="s">
        <v>23</v>
      </c>
      <c r="B29" s="152">
        <v>20240000</v>
      </c>
      <c r="C29" s="145">
        <v>0</v>
      </c>
      <c r="D29" s="145">
        <v>28470</v>
      </c>
      <c r="E29" s="145">
        <v>28470</v>
      </c>
    </row>
    <row r="30" spans="1:8">
      <c r="A30" s="151" t="s">
        <v>146</v>
      </c>
      <c r="B30" s="144">
        <v>20704000</v>
      </c>
      <c r="C30" s="145">
        <v>23.6</v>
      </c>
      <c r="D30" s="145">
        <v>83.7</v>
      </c>
      <c r="E30" s="145">
        <v>60.1</v>
      </c>
    </row>
    <row r="31" spans="1:8" ht="110.25">
      <c r="A31" s="154" t="s">
        <v>164</v>
      </c>
      <c r="B31" s="144">
        <v>20804000</v>
      </c>
      <c r="C31" s="145">
        <v>0</v>
      </c>
      <c r="D31" s="145">
        <v>0</v>
      </c>
      <c r="E31" s="145">
        <v>0</v>
      </c>
    </row>
    <row r="32" spans="1:8" ht="63">
      <c r="A32" s="154" t="s">
        <v>24</v>
      </c>
      <c r="B32" s="144">
        <v>21800000</v>
      </c>
      <c r="C32" s="145">
        <v>545</v>
      </c>
      <c r="D32" s="145">
        <v>2226.6</v>
      </c>
      <c r="E32" s="145">
        <v>1681.6</v>
      </c>
    </row>
    <row r="33" spans="1:12" ht="47.25">
      <c r="A33" s="146" t="s">
        <v>25</v>
      </c>
      <c r="B33" s="144">
        <v>21900000</v>
      </c>
      <c r="C33" s="145">
        <v>-25.7</v>
      </c>
      <c r="D33" s="145">
        <v>-4907.7</v>
      </c>
      <c r="E33" s="145">
        <v>-4882</v>
      </c>
    </row>
    <row r="34" spans="1:12" s="3" customFormat="1">
      <c r="A34" s="156" t="s">
        <v>26</v>
      </c>
      <c r="B34" s="202"/>
      <c r="C34" s="155">
        <v>1488215.5999999999</v>
      </c>
      <c r="D34" s="155">
        <v>1657635</v>
      </c>
      <c r="E34" s="155">
        <v>111.38406290056362</v>
      </c>
      <c r="F34" s="203"/>
      <c r="H34" s="204"/>
      <c r="I34" s="204"/>
      <c r="J34" s="205"/>
      <c r="K34" s="206"/>
    </row>
    <row r="35" spans="1:12" s="3" customFormat="1">
      <c r="A35" s="180" t="s">
        <v>158</v>
      </c>
      <c r="B35" s="202"/>
      <c r="C35" s="155">
        <v>1488215.5999999999</v>
      </c>
      <c r="D35" s="155">
        <v>1657635</v>
      </c>
      <c r="E35" s="207">
        <v>111.38406290056362</v>
      </c>
      <c r="F35" s="87"/>
      <c r="G35" s="7"/>
      <c r="H35" s="164"/>
      <c r="I35" s="164"/>
      <c r="J35" s="4"/>
    </row>
    <row r="36" spans="1:12" s="11" customFormat="1">
      <c r="A36" s="156" t="s">
        <v>28</v>
      </c>
      <c r="B36" s="172" t="s">
        <v>29</v>
      </c>
      <c r="C36" s="155">
        <v>135688.29999999999</v>
      </c>
      <c r="D36" s="155">
        <v>148672.5</v>
      </c>
      <c r="E36" s="155">
        <v>109.56913750116996</v>
      </c>
      <c r="F36" s="87"/>
      <c r="G36" s="7"/>
      <c r="H36" s="165"/>
      <c r="I36" s="17"/>
      <c r="J36" s="45"/>
      <c r="K36" s="106"/>
      <c r="L36" s="17"/>
    </row>
    <row r="37" spans="1:12" s="11" customFormat="1" ht="31.5" hidden="1">
      <c r="A37" s="157" t="s">
        <v>30</v>
      </c>
      <c r="B37" s="159" t="s">
        <v>31</v>
      </c>
      <c r="C37" s="145">
        <v>0</v>
      </c>
      <c r="D37" s="174">
        <v>0</v>
      </c>
      <c r="E37" s="153">
        <v>0</v>
      </c>
      <c r="F37" s="87"/>
      <c r="G37" s="7"/>
      <c r="H37" s="165"/>
      <c r="I37" s="83"/>
      <c r="J37" s="17"/>
    </row>
    <row r="38" spans="1:12" s="11" customFormat="1" ht="33.75" customHeight="1">
      <c r="A38" s="157" t="s">
        <v>163</v>
      </c>
      <c r="B38" s="159" t="s">
        <v>31</v>
      </c>
      <c r="C38" s="145">
        <v>3168.2</v>
      </c>
      <c r="D38" s="174">
        <v>3724.4</v>
      </c>
      <c r="E38" s="153">
        <v>117.55570986680135</v>
      </c>
      <c r="F38" s="87"/>
      <c r="G38" s="7"/>
      <c r="H38" s="165"/>
      <c r="I38" s="83"/>
      <c r="J38" s="17"/>
    </row>
    <row r="39" spans="1:12" s="11" customFormat="1" ht="31.5">
      <c r="A39" s="158" t="s">
        <v>32</v>
      </c>
      <c r="B39" s="159" t="s">
        <v>33</v>
      </c>
      <c r="C39" s="145">
        <v>506.7</v>
      </c>
      <c r="D39" s="174">
        <v>147.4</v>
      </c>
      <c r="E39" s="153">
        <v>29.090191434774031</v>
      </c>
      <c r="F39" s="87"/>
      <c r="G39" s="7"/>
      <c r="H39" s="165"/>
      <c r="I39" s="45"/>
      <c r="J39" s="45"/>
      <c r="K39" s="208"/>
    </row>
    <row r="40" spans="1:12" s="3" customFormat="1" ht="31.5">
      <c r="A40" s="157" t="s">
        <v>34</v>
      </c>
      <c r="B40" s="161" t="s">
        <v>35</v>
      </c>
      <c r="C40" s="197">
        <v>93524</v>
      </c>
      <c r="D40" s="174">
        <v>96017.5</v>
      </c>
      <c r="E40" s="153">
        <v>102.6661605577178</v>
      </c>
      <c r="F40" s="87"/>
      <c r="G40" s="7"/>
      <c r="H40" s="165"/>
      <c r="I40" s="18"/>
      <c r="J40" s="18"/>
    </row>
    <row r="41" spans="1:12" s="3" customFormat="1" hidden="1">
      <c r="A41" s="160" t="s">
        <v>144</v>
      </c>
      <c r="B41" s="173" t="s">
        <v>145</v>
      </c>
      <c r="C41" s="197"/>
      <c r="D41" s="174">
        <v>0</v>
      </c>
      <c r="E41" s="153">
        <v>0</v>
      </c>
      <c r="F41" s="87"/>
      <c r="G41" s="7"/>
      <c r="H41" s="165"/>
    </row>
    <row r="42" spans="1:12" s="3" customFormat="1" ht="35.25" customHeight="1">
      <c r="A42" s="157" t="s">
        <v>36</v>
      </c>
      <c r="B42" s="161" t="s">
        <v>37</v>
      </c>
      <c r="C42" s="197">
        <v>17131.599999999999</v>
      </c>
      <c r="D42" s="174">
        <v>19276.5</v>
      </c>
      <c r="E42" s="153">
        <v>112.52013822410049</v>
      </c>
      <c r="F42" s="87"/>
      <c r="G42" s="7"/>
      <c r="H42" s="165"/>
      <c r="I42" s="19"/>
      <c r="J42" s="19"/>
      <c r="K42" s="12"/>
    </row>
    <row r="43" spans="1:12" s="3" customFormat="1" hidden="1">
      <c r="A43" s="157" t="s">
        <v>38</v>
      </c>
      <c r="B43" s="161" t="s">
        <v>39</v>
      </c>
      <c r="C43" s="197">
        <v>0</v>
      </c>
      <c r="D43" s="174">
        <v>0</v>
      </c>
      <c r="E43" s="153" t="s">
        <v>154</v>
      </c>
      <c r="F43" s="87"/>
      <c r="G43" s="7"/>
      <c r="H43" s="165"/>
      <c r="I43" s="19"/>
      <c r="J43" s="19"/>
      <c r="K43" s="12"/>
    </row>
    <row r="44" spans="1:12" s="3" customFormat="1" hidden="1">
      <c r="A44" s="157" t="s">
        <v>40</v>
      </c>
      <c r="B44" s="161" t="s">
        <v>41</v>
      </c>
      <c r="C44" s="197">
        <v>0</v>
      </c>
      <c r="D44" s="174">
        <v>0</v>
      </c>
      <c r="E44" s="153" t="e">
        <v>#DIV/0!</v>
      </c>
      <c r="F44" s="87"/>
      <c r="G44" s="7"/>
      <c r="H44" s="165"/>
      <c r="I44" s="19"/>
      <c r="J44" s="19"/>
      <c r="K44" s="12"/>
    </row>
    <row r="45" spans="1:12" s="3" customFormat="1">
      <c r="A45" s="157" t="s">
        <v>42</v>
      </c>
      <c r="B45" s="161" t="s">
        <v>43</v>
      </c>
      <c r="C45" s="197">
        <v>21357.8</v>
      </c>
      <c r="D45" s="174">
        <v>29506.7</v>
      </c>
      <c r="E45" s="153">
        <v>138.15421063967264</v>
      </c>
      <c r="F45" s="87"/>
      <c r="G45" s="7"/>
      <c r="H45" s="165"/>
      <c r="I45" s="19"/>
      <c r="J45" s="19"/>
      <c r="K45" s="12"/>
    </row>
    <row r="46" spans="1:12" s="3" customFormat="1" ht="31.5">
      <c r="A46" s="156" t="s">
        <v>44</v>
      </c>
      <c r="B46" s="172" t="s">
        <v>45</v>
      </c>
      <c r="C46" s="198">
        <v>1870.9</v>
      </c>
      <c r="D46" s="155">
        <v>2253.4</v>
      </c>
      <c r="E46" s="141">
        <v>120.44470575658775</v>
      </c>
      <c r="F46" s="87"/>
      <c r="G46" s="7"/>
      <c r="H46" s="165"/>
      <c r="I46" s="19"/>
      <c r="J46" s="19"/>
      <c r="K46" s="12"/>
      <c r="L46" s="18"/>
    </row>
    <row r="47" spans="1:12" s="3" customFormat="1" ht="34.5" customHeight="1">
      <c r="A47" s="157" t="s">
        <v>46</v>
      </c>
      <c r="B47" s="161" t="s">
        <v>47</v>
      </c>
      <c r="C47" s="197">
        <v>217.2</v>
      </c>
      <c r="D47" s="153">
        <v>146.9</v>
      </c>
      <c r="E47" s="153">
        <v>67.633517495395949</v>
      </c>
      <c r="F47" s="87"/>
      <c r="H47" s="4"/>
      <c r="I47" s="7"/>
      <c r="J47" s="7"/>
    </row>
    <row r="48" spans="1:12" s="166" customFormat="1" ht="20.25">
      <c r="A48" s="157" t="s">
        <v>48</v>
      </c>
      <c r="B48" s="161" t="s">
        <v>49</v>
      </c>
      <c r="C48" s="197">
        <v>220.2</v>
      </c>
      <c r="D48" s="153">
        <v>390.8</v>
      </c>
      <c r="E48" s="153">
        <v>177.47502270663037</v>
      </c>
      <c r="F48" s="87"/>
      <c r="H48" s="167"/>
      <c r="I48" s="168"/>
      <c r="J48" s="169"/>
    </row>
    <row r="49" spans="1:10" s="166" customFormat="1" ht="31.5">
      <c r="A49" s="162" t="s">
        <v>50</v>
      </c>
      <c r="B49" s="161" t="s">
        <v>51</v>
      </c>
      <c r="C49" s="197">
        <v>1433.5</v>
      </c>
      <c r="D49" s="153">
        <v>1715.7</v>
      </c>
      <c r="E49" s="153">
        <v>119.68608301360307</v>
      </c>
      <c r="F49" s="87"/>
      <c r="H49" s="167"/>
      <c r="I49" s="168"/>
      <c r="J49" s="169"/>
    </row>
    <row r="50" spans="1:10" s="3" customFormat="1">
      <c r="A50" s="163" t="s">
        <v>52</v>
      </c>
      <c r="B50" s="172" t="s">
        <v>53</v>
      </c>
      <c r="C50" s="198">
        <v>18434.599999999999</v>
      </c>
      <c r="D50" s="155">
        <v>36102</v>
      </c>
      <c r="E50" s="155">
        <v>195.83826066201601</v>
      </c>
      <c r="F50" s="87"/>
      <c r="H50" s="4"/>
    </row>
    <row r="51" spans="1:10" s="3" customFormat="1">
      <c r="A51" s="160" t="s">
        <v>54</v>
      </c>
      <c r="B51" s="161" t="s">
        <v>55</v>
      </c>
      <c r="C51" s="197">
        <v>0</v>
      </c>
      <c r="D51" s="153">
        <v>1839.1</v>
      </c>
      <c r="E51" s="153" t="e">
        <v>#DIV/0!</v>
      </c>
      <c r="F51" s="87"/>
      <c r="H51" s="4"/>
      <c r="I51" s="12"/>
    </row>
    <row r="52" spans="1:10" s="3" customFormat="1">
      <c r="A52" s="160" t="s">
        <v>56</v>
      </c>
      <c r="B52" s="161" t="s">
        <v>57</v>
      </c>
      <c r="C52" s="197">
        <v>12132.8</v>
      </c>
      <c r="D52" s="153">
        <v>23686.400000000001</v>
      </c>
      <c r="E52" s="153">
        <v>195.22616378741927</v>
      </c>
      <c r="F52" s="87"/>
      <c r="H52" s="6"/>
      <c r="I52" s="7"/>
    </row>
    <row r="53" spans="1:10" s="3" customFormat="1">
      <c r="A53" s="160" t="s">
        <v>58</v>
      </c>
      <c r="B53" s="161" t="s">
        <v>59</v>
      </c>
      <c r="C53" s="197">
        <v>3667.3</v>
      </c>
      <c r="D53" s="153">
        <v>5219.6000000000004</v>
      </c>
      <c r="E53" s="153">
        <v>142.32814332069916</v>
      </c>
      <c r="F53" s="87"/>
      <c r="H53" s="4"/>
    </row>
    <row r="54" spans="1:10" s="3" customFormat="1">
      <c r="A54" s="160" t="s">
        <v>60</v>
      </c>
      <c r="B54" s="161" t="s">
        <v>61</v>
      </c>
      <c r="C54" s="197">
        <v>2634.5</v>
      </c>
      <c r="D54" s="153">
        <v>5356.9</v>
      </c>
      <c r="E54" s="153">
        <v>203.3364964888973</v>
      </c>
      <c r="F54" s="87"/>
      <c r="H54" s="4"/>
    </row>
    <row r="55" spans="1:10" s="3" customFormat="1">
      <c r="A55" s="156" t="s">
        <v>62</v>
      </c>
      <c r="B55" s="172" t="s">
        <v>63</v>
      </c>
      <c r="C55" s="198">
        <v>108411.2</v>
      </c>
      <c r="D55" s="155">
        <v>172977.1</v>
      </c>
      <c r="E55" s="155">
        <v>159.55648493882552</v>
      </c>
      <c r="F55" s="87"/>
      <c r="H55" s="4"/>
    </row>
    <row r="56" spans="1:10" s="3" customFormat="1">
      <c r="A56" s="157" t="s">
        <v>64</v>
      </c>
      <c r="B56" s="161" t="s">
        <v>65</v>
      </c>
      <c r="C56" s="197">
        <v>10021.6</v>
      </c>
      <c r="D56" s="153">
        <v>83099.5</v>
      </c>
      <c r="E56" s="153">
        <v>829.20391953380704</v>
      </c>
      <c r="F56" s="87"/>
      <c r="H56" s="4"/>
    </row>
    <row r="57" spans="1:10" s="3" customFormat="1">
      <c r="A57" s="157" t="s">
        <v>66</v>
      </c>
      <c r="B57" s="161" t="s">
        <v>67</v>
      </c>
      <c r="C57" s="153">
        <v>17260.400000000001</v>
      </c>
      <c r="D57" s="153">
        <v>1690.4</v>
      </c>
      <c r="E57" s="153">
        <v>9.7935157933767467</v>
      </c>
      <c r="F57" s="87"/>
      <c r="H57" s="4"/>
    </row>
    <row r="58" spans="1:10" s="3" customFormat="1">
      <c r="A58" s="157" t="s">
        <v>68</v>
      </c>
      <c r="B58" s="161" t="s">
        <v>69</v>
      </c>
      <c r="C58" s="197">
        <v>64662.400000000001</v>
      </c>
      <c r="D58" s="153">
        <v>70042.600000000006</v>
      </c>
      <c r="E58" s="153">
        <v>108.32044588508933</v>
      </c>
      <c r="F58" s="87"/>
      <c r="H58" s="4"/>
    </row>
    <row r="59" spans="1:10" s="3" customFormat="1" ht="31.5">
      <c r="A59" s="157" t="s">
        <v>70</v>
      </c>
      <c r="B59" s="161" t="s">
        <v>71</v>
      </c>
      <c r="C59" s="197">
        <v>16466.8</v>
      </c>
      <c r="D59" s="153">
        <v>18144.599999999999</v>
      </c>
      <c r="E59" s="153">
        <v>110.18898632399737</v>
      </c>
      <c r="F59" s="87"/>
      <c r="H59" s="4"/>
    </row>
    <row r="60" spans="1:10" s="3" customFormat="1" hidden="1">
      <c r="A60" s="150" t="s">
        <v>137</v>
      </c>
      <c r="B60" s="181" t="s">
        <v>139</v>
      </c>
      <c r="C60" s="199">
        <v>0</v>
      </c>
      <c r="D60" s="141">
        <v>0</v>
      </c>
      <c r="E60" s="155" t="e">
        <v>#DIV/0!</v>
      </c>
      <c r="F60" s="87"/>
      <c r="H60" s="4"/>
    </row>
    <row r="61" spans="1:10" s="3" customFormat="1" hidden="1">
      <c r="A61" s="157" t="s">
        <v>138</v>
      </c>
      <c r="B61" s="161" t="s">
        <v>140</v>
      </c>
      <c r="C61" s="197">
        <v>0</v>
      </c>
      <c r="D61" s="153">
        <v>0</v>
      </c>
      <c r="E61" s="153" t="e">
        <v>#DIV/0!</v>
      </c>
      <c r="F61" s="87"/>
      <c r="H61" s="4"/>
    </row>
    <row r="62" spans="1:10" s="3" customFormat="1">
      <c r="A62" s="163" t="s">
        <v>72</v>
      </c>
      <c r="B62" s="172" t="s">
        <v>73</v>
      </c>
      <c r="C62" s="198">
        <v>942148.09999999986</v>
      </c>
      <c r="D62" s="155">
        <v>1001457.2</v>
      </c>
      <c r="E62" s="155">
        <v>106.29509309629772</v>
      </c>
      <c r="F62" s="87"/>
      <c r="H62" s="4"/>
    </row>
    <row r="63" spans="1:10" s="3" customFormat="1">
      <c r="A63" s="157" t="s">
        <v>74</v>
      </c>
      <c r="B63" s="161" t="s">
        <v>75</v>
      </c>
      <c r="C63" s="197">
        <v>332405.8</v>
      </c>
      <c r="D63" s="153">
        <v>333090.09999999998</v>
      </c>
      <c r="E63" s="153">
        <v>100.20586283392167</v>
      </c>
      <c r="F63" s="87"/>
      <c r="H63" s="4"/>
    </row>
    <row r="64" spans="1:10" s="3" customFormat="1">
      <c r="A64" s="157" t="s">
        <v>76</v>
      </c>
      <c r="B64" s="161" t="s">
        <v>77</v>
      </c>
      <c r="C64" s="197">
        <v>479421.8</v>
      </c>
      <c r="D64" s="153">
        <v>513773</v>
      </c>
      <c r="E64" s="153">
        <v>107.16513099738059</v>
      </c>
      <c r="F64" s="87"/>
      <c r="H64" s="4"/>
    </row>
    <row r="65" spans="1:18" s="3" customFormat="1">
      <c r="A65" s="157" t="s">
        <v>152</v>
      </c>
      <c r="B65" s="161" t="s">
        <v>151</v>
      </c>
      <c r="C65" s="197">
        <v>80568.7</v>
      </c>
      <c r="D65" s="153">
        <v>103739.9</v>
      </c>
      <c r="E65" s="153">
        <v>128.75955550976991</v>
      </c>
      <c r="F65" s="87"/>
      <c r="H65" s="4"/>
    </row>
    <row r="66" spans="1:18" s="3" customFormat="1">
      <c r="A66" s="157" t="s">
        <v>78</v>
      </c>
      <c r="B66" s="161" t="s">
        <v>79</v>
      </c>
      <c r="C66" s="197">
        <v>4159.1000000000004</v>
      </c>
      <c r="D66" s="153">
        <v>6257.7</v>
      </c>
      <c r="E66" s="153">
        <v>150.45803178572285</v>
      </c>
      <c r="F66" s="87"/>
      <c r="H66" s="4"/>
    </row>
    <row r="67" spans="1:18" s="2" customFormat="1">
      <c r="A67" s="157" t="s">
        <v>80</v>
      </c>
      <c r="B67" s="161" t="s">
        <v>81</v>
      </c>
      <c r="C67" s="200">
        <v>45592.7</v>
      </c>
      <c r="D67" s="153">
        <v>44596.5</v>
      </c>
      <c r="E67" s="153">
        <v>97.815001085700132</v>
      </c>
      <c r="F67" s="87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s="2" customFormat="1">
      <c r="A68" s="156" t="s">
        <v>82</v>
      </c>
      <c r="B68" s="172" t="s">
        <v>83</v>
      </c>
      <c r="C68" s="198">
        <v>103072.1</v>
      </c>
      <c r="D68" s="155">
        <v>123225.60000000001</v>
      </c>
      <c r="E68" s="155">
        <v>119.55281788185164</v>
      </c>
      <c r="F68" s="87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s="2" customFormat="1">
      <c r="A69" s="157" t="s">
        <v>84</v>
      </c>
      <c r="B69" s="161" t="s">
        <v>85</v>
      </c>
      <c r="C69" s="197">
        <v>75991.7</v>
      </c>
      <c r="D69" s="153">
        <v>92203.3</v>
      </c>
      <c r="E69" s="153">
        <v>121.33338246150566</v>
      </c>
      <c r="F69" s="87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s="2" customFormat="1" ht="18" customHeight="1">
      <c r="A70" s="157" t="s">
        <v>86</v>
      </c>
      <c r="B70" s="161" t="s">
        <v>87</v>
      </c>
      <c r="C70" s="197">
        <v>27080.400000000001</v>
      </c>
      <c r="D70" s="153">
        <v>31022.3</v>
      </c>
      <c r="E70" s="153">
        <v>114.55628424986337</v>
      </c>
      <c r="F70" s="87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s="2" customFormat="1">
      <c r="A71" s="156" t="s">
        <v>88</v>
      </c>
      <c r="B71" s="172" t="s">
        <v>89</v>
      </c>
      <c r="C71" s="198">
        <v>31587.100000000002</v>
      </c>
      <c r="D71" s="155">
        <v>34227.5</v>
      </c>
      <c r="E71" s="155">
        <v>108.35910862345703</v>
      </c>
      <c r="F71" s="87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s="2" customFormat="1">
      <c r="A72" s="157" t="s">
        <v>90</v>
      </c>
      <c r="B72" s="161" t="s">
        <v>91</v>
      </c>
      <c r="C72" s="197">
        <v>5239.3</v>
      </c>
      <c r="D72" s="153">
        <v>5292.3</v>
      </c>
      <c r="E72" s="153">
        <v>101.01158551714924</v>
      </c>
      <c r="F72" s="87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s="2" customFormat="1">
      <c r="A73" s="157" t="s">
        <v>92</v>
      </c>
      <c r="B73" s="161" t="s">
        <v>93</v>
      </c>
      <c r="C73" s="153">
        <v>4274.8999999999996</v>
      </c>
      <c r="D73" s="153">
        <v>5361.1</v>
      </c>
      <c r="E73" s="153">
        <v>125.40878149196475</v>
      </c>
      <c r="F73" s="87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s="2" customFormat="1">
      <c r="A74" s="157" t="s">
        <v>94</v>
      </c>
      <c r="B74" s="161" t="s">
        <v>95</v>
      </c>
      <c r="C74" s="197">
        <v>22072.9</v>
      </c>
      <c r="D74" s="153">
        <v>23574.1</v>
      </c>
      <c r="E74" s="153">
        <v>106.80109999139216</v>
      </c>
      <c r="F74" s="87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s="2" customFormat="1">
      <c r="A75" s="156" t="s">
        <v>96</v>
      </c>
      <c r="B75" s="172" t="s">
        <v>97</v>
      </c>
      <c r="C75" s="198">
        <v>120563.9</v>
      </c>
      <c r="D75" s="155">
        <v>116465.5</v>
      </c>
      <c r="E75" s="155">
        <v>96.600640822003939</v>
      </c>
      <c r="F75" s="87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s="2" customFormat="1">
      <c r="A76" s="162" t="s">
        <v>98</v>
      </c>
      <c r="B76" s="161" t="s">
        <v>99</v>
      </c>
      <c r="C76" s="197">
        <v>114312.4</v>
      </c>
      <c r="D76" s="153">
        <v>109410.5</v>
      </c>
      <c r="E76" s="153">
        <v>95.71183878564355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 hidden="1">
      <c r="A77" s="162" t="s">
        <v>143</v>
      </c>
      <c r="B77" s="173" t="s">
        <v>142</v>
      </c>
      <c r="C77" s="197"/>
      <c r="D77" s="153"/>
      <c r="E77" s="155">
        <v>0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 ht="18" customHeight="1">
      <c r="A78" s="162" t="s">
        <v>100</v>
      </c>
      <c r="B78" s="161" t="s">
        <v>101</v>
      </c>
      <c r="C78" s="197">
        <v>6251.5</v>
      </c>
      <c r="D78" s="153">
        <v>7055</v>
      </c>
      <c r="E78" s="153">
        <v>112.85291530032792</v>
      </c>
      <c r="F78" s="87"/>
      <c r="G78" s="3"/>
      <c r="H78" s="22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175" customFormat="1">
      <c r="A79" s="150" t="s">
        <v>159</v>
      </c>
      <c r="B79" s="172" t="s">
        <v>160</v>
      </c>
      <c r="C79" s="198">
        <v>3290.4</v>
      </c>
      <c r="D79" s="155">
        <v>3200</v>
      </c>
      <c r="E79" s="155">
        <v>97.252613663992221</v>
      </c>
      <c r="F79" s="87"/>
      <c r="G79" s="11"/>
      <c r="H79" s="33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s="2" customFormat="1">
      <c r="A80" s="162" t="s">
        <v>162</v>
      </c>
      <c r="B80" s="161" t="s">
        <v>161</v>
      </c>
      <c r="C80" s="197">
        <v>3290.4</v>
      </c>
      <c r="D80" s="153">
        <v>3200</v>
      </c>
      <c r="E80" s="153">
        <v>97.252613663992221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 hidden="1">
      <c r="A81" s="162" t="s">
        <v>162</v>
      </c>
      <c r="B81" s="161" t="s">
        <v>161</v>
      </c>
      <c r="C81" s="197">
        <v>0</v>
      </c>
      <c r="D81" s="153">
        <v>0</v>
      </c>
      <c r="E81" s="153" t="e">
        <v>#DIV/0!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 ht="31.5">
      <c r="A82" s="156" t="s">
        <v>102</v>
      </c>
      <c r="B82" s="172" t="s">
        <v>103</v>
      </c>
      <c r="C82" s="198">
        <v>23149</v>
      </c>
      <c r="D82" s="155">
        <v>19054.2</v>
      </c>
      <c r="E82" s="155">
        <v>82.311114950969809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 ht="31.5">
      <c r="A83" s="162" t="s">
        <v>104</v>
      </c>
      <c r="B83" s="161" t="s">
        <v>105</v>
      </c>
      <c r="C83" s="197">
        <v>23149</v>
      </c>
      <c r="D83" s="153">
        <v>19054.2</v>
      </c>
      <c r="E83" s="153">
        <v>82.311114950969809</v>
      </c>
      <c r="F83" s="87"/>
      <c r="G83" s="176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>
      <c r="C84" s="86"/>
      <c r="D84" s="86"/>
    </row>
    <row r="85" spans="1:18">
      <c r="C85" s="86"/>
      <c r="D85" s="86"/>
    </row>
    <row r="86" spans="1:18">
      <c r="C86" s="86"/>
      <c r="D86" s="86"/>
    </row>
    <row r="87" spans="1:18">
      <c r="C87" s="86"/>
      <c r="D87" s="86"/>
    </row>
    <row r="88" spans="1:18">
      <c r="C88" s="86"/>
      <c r="D88" s="86"/>
    </row>
    <row r="89" spans="1:18">
      <c r="C89" s="86"/>
      <c r="D89" s="86"/>
    </row>
    <row r="90" spans="1:18">
      <c r="C90" s="86"/>
      <c r="D90" s="86"/>
    </row>
    <row r="91" spans="1:18">
      <c r="C91" s="86"/>
      <c r="D91" s="86"/>
    </row>
    <row r="92" spans="1:18">
      <c r="C92" s="86"/>
      <c r="D92" s="86"/>
    </row>
    <row r="93" spans="1:18">
      <c r="C93" s="86"/>
      <c r="D93" s="86"/>
    </row>
    <row r="94" spans="1:18">
      <c r="C94" s="86"/>
      <c r="D94" s="86"/>
    </row>
    <row r="95" spans="1:18">
      <c r="C95" s="86"/>
      <c r="D95" s="86"/>
    </row>
    <row r="96" spans="1:18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</sheetData>
  <customSheetViews>
    <customSheetView guid="{59841E2B-68EB-4986-A2B2-AA8D2283015C}">
      <pageMargins left="0.7" right="0.7" top="0.75" bottom="0.75" header="0.3" footer="0.3"/>
      <pageSetup paperSize="9" orientation="portrait" r:id="rId1"/>
    </customSheetView>
    <customSheetView guid="{D3058AAF-1420-4400-85B6-3E3B713D732D}">
      <pageMargins left="0.7" right="0.7" top="0.75" bottom="0.75" header="0.3" footer="0.3"/>
    </customSheetView>
    <customSheetView guid="{AD882775-3712-4CB6-AC49-EEC018467B03}">
      <pageMargins left="0.7" right="0.7" top="0.75" bottom="0.75" header="0.3" footer="0.3"/>
    </customSheetView>
  </customSheetViews>
  <mergeCells count="1">
    <mergeCell ref="A1:E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исправлениями</vt:lpstr>
      <vt:lpstr>аналитика</vt:lpstr>
      <vt:lpstr>аналитика1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Хаматдинова Светлана Амирановна</cp:lastModifiedBy>
  <cp:lastPrinted>2021-07-05T08:52:39Z</cp:lastPrinted>
  <dcterms:created xsi:type="dcterms:W3CDTF">2014-02-03T08:40:31Z</dcterms:created>
  <dcterms:modified xsi:type="dcterms:W3CDTF">2021-07-15T08:12:41Z</dcterms:modified>
</cp:coreProperties>
</file>