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доходами'!$A$1:$E$74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доходами'!$A$1:$E$108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доходами'!$A$1:$E$74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доходами'!$30:$32,'с развёрнутыми доходами'!$53:$53</definedName>
    <definedName name="Z_6382D31E_57F9_431A_8857_6E05C5DDD46B_.wvu.PrintArea" localSheetId="0" hidden="1">'с развёрнутыми доходами'!$A$1:$E$74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доходами'!$53:$53</definedName>
    <definedName name="Z_68DC45B0_5DDE_44CE_B6FE_5C917556A2F2_.wvu.PrintArea" localSheetId="0" hidden="1">'с развёрнутыми доходами'!$A$1:$E$67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доходами'!$A$1:$E$108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доходами'!$100:$100</definedName>
    <definedName name="Z_81A19E5D_79FB_4B88_B6C5_8807F61EBDAB_.wvu.PrintArea" localSheetId="0" hidden="1">'с развёрнутыми доходами'!$A$1:$E$108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доходами'!$A$1:$E$108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доходами'!$100:$100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доходами'!$A$1:$E$67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доходами'!$53:$53</definedName>
    <definedName name="Z_AD882775_3712_4CB6_AC49_EEC018467B03_.wvu.PrintArea" localSheetId="0" hidden="1">'с развёрнутыми доходами'!$A$1:$E$108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доходами'!$47:$47,'с развёрнутыми доходами'!$51:$51,'с развёрнутыми доходами'!#REF!,'с развёрнутыми доходами'!$69:$70,'с развёрнутыми доходами'!$86:$86,'с развёрнутыми доходами'!$90:$90,'с развёрнутыми доходами'!$100:$100</definedName>
    <definedName name="Z_BED635A2_EB54_451F_9C46_B3D74CB2D886_.wvu.PrintArea" localSheetId="0" hidden="1">'с развёрнутыми доходами'!$A$1:$E$74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доходами'!$A$1:$E$74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доходами'!$53:$53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доходами'!$A$1:$E$108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доходами'!$47:$47,'с развёрнутыми доходами'!$51:$51,'с развёрнутыми доходами'!#REF!,'с развёрнутыми доходами'!$69:$70,'с развёрнутыми доходами'!$86:$86,'с развёрнутыми доходами'!$90:$90,'с развёрнутыми доходами'!$100:$100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доходами'!$A$1:$E$103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<sst xmlns="http://schemas.openxmlformats.org/spreadsheetml/2006/main" count="477" uniqueCount="187">
  <si>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</si>
  <si>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</si>
  <si>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</si>
  <si>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</si>
  <si>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</si>
  <si>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</si>
  <si>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</si>
  <si>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</si>
  <si>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</si>
  <si>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</si>
  <si>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</si>
  <si>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</si>
  <si>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</si>
  <si>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</si>
  <si>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</si>
  <si>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</si>
  <si>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</si>
  <si>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</si>
  <si>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</si>
  <si>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</si>
  <si>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</si>
  <si>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</si>
  <si>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</si>
  <si>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</si>
  <si>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</si>
  <si>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</si>
  <si>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</si>
  <si>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</si>
  <si>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</si>
  <si>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</si>
  <si>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</si>
  <si>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</si>
  <si>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</si>
  <si>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</si>
  <si>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</si>
  <si>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</si>
  <si>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</si>
  <si>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</si>
  <si>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</si>
  <si>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</si>
  <si>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</si>
  <si>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</si>
  <si>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</si>
  <si>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</si>
  <si>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</si>
  <si>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</si>
  <si>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</si>
  <si>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</si>
  <si>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</si>
  <si>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</si>
  <si>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</si>
  <si>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</si>
  <si>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</si>
  <si>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</si>
  <si>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</si>
  <si>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</si>
  <si>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</si>
  <si>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</si>
  <si>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</si>
  <si>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</si>
  <si>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</si>
  <si>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</si>
  <si>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</si>
  <si>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</si>
  <si>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</si>
  <si>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</si>
  <si>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</si>
  <si>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</si>
  <si>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</si>
  <si>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</si>
  <si>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</si>
  <si>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</si>
  <si>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</si>
  <si>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</si>
  <si>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</si>
  <si>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</si>
  <si>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</si>
  <si>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</si>
  <si>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</si>
  <si>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</si>
  <si>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</si>
  <si>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</si>
  <si>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</si>
  <si>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</si>
  <si>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</si>
  <si>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</si>
  <si>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</si>
  <si>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</si>
  <si>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</si>
  <si>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</si>
  <si>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</si>
  <si>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</si>
  <si>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</si>
  <si>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</si>
  <si>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</si>
  <si>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</si>
  <si>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</si>
  <si>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</si>
  <si>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</si>
  <si>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</si>
  <si>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</si>
  <si>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</si>
  <si>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</si>
  <si>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</si>
  <si>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</si>
  <si>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</si>
  <si>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</si>
  <si>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</si>
  <si>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</si>
  <si>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</si>
  <si>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</si>
  <si>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</si>
  <si>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</si>
  <si>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</si>
  <si>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</si>
  <si>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</si>
  <si>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</si>
  <si>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</si>
  <si>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</si>
  <si>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</si>
  <si>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</si>
  <si>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</si>
  <si>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</si>
  <si>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</si>
  <si>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</si>
  <si>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</si>
  <si>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</si>
  <si>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</si>
  <si>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</si>
  <si>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</si>
  <si>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</si>
  <si>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</si>
  <si>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</si>
  <si>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</si>
  <si>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</si>
  <si>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</si>
  <si>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</si>
  <si>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</si>
  <si>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</si>
  <si>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</si>
  <si>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</si>
  <si>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</si>
  <si>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</si>
  <si>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</si>
  <si>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</si>
  <si>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</si>
  <si>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</si>
  <si>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</si>
  <si>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</si>
  <si>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</si>
  <si>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</si>
  <si>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</si>
  <si>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</si>
  <si>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</si>
  <si>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</si>
  <si>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</si>
  <si>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</si>
  <si>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</si>
  <si>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</si>
  <si>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</si>
  <si>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</si>
  <si>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</si>
  <si>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</si>
  <si>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</si>
  <si>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</si>
  <si>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</si>
  <si>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</si>
  <si>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</si>
  <si>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</si>
  <si>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</si>
  <si>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</si>
  <si>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</si>
  <si>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</si>
  <si>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</si>
  <si>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</si>
  <si>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</si>
  <si>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</si>
  <si>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</si>
  <si>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</si>
  <si>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</si>
  <si>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</si>
  <si>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</si>
  <si>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</si>
  <si>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План на 2023 год </t>
  </si>
  <si>
    <t>Спорт высших достижений</t>
  </si>
  <si>
    <t>1103</t>
  </si>
  <si>
    <t>Информация об исполнении бюджета муниципального образования городского округа "Усинск" на 01.10.2023 года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</si>
</sst>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5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31" fillId="0" borderId="0"/>
    <xf numFmtId="4" fontId="32" fillId="0" borderId="6">
      <alignment horizontal="right" vertical="top" shrinkToFit="1"/>
    </xf>
    <xf numFmtId="4" fontId="32" fillId="0" borderId="7">
      <alignment horizontal="right" vertical="top" shrinkToFit="1"/>
    </xf>
    <xf numFmtId="49" fontId="33" fillId="0" borderId="8">
      <alignment horizontal="center" vertical="top" shrinkToFit="1"/>
    </xf>
    <xf numFmtId="49" fontId="34" fillId="0" borderId="9">
      <alignment horizontal="center" vertical="center" wrapText="1"/>
    </xf>
    <xf numFmtId="0" fontId="32" fillId="0" borderId="0">
      <alignment horizontal="right" vertical="top" wrapText="1"/>
    </xf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</cellStyleXfs>
  <cellXfs count="247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29" fillId="0" borderId="0" xfId="0" applyFont="1" applyFill="1" applyBorder="1" applyAlignment="1">
      <alignment vertical="top" wrapText="1"/>
    </xf>
    <xf numFmtId="167" fontId="30" fillId="3" borderId="0" xfId="0" applyNumberFormat="1" applyFont="1" applyFill="1" applyAlignment="1">
      <alignment vertical="top"/>
    </xf>
    <xf numFmtId="167" fontId="21" fillId="1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view="pageBreakPreview" topLeftCell="A74" zoomScaleSheetLayoutView="100" workbookViewId="0">
      <selection activeCell="H94" sqref="H94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1" t="s">
        <v>186</v>
      </c>
      <c r="B1" s="241"/>
      <c r="C1" s="241"/>
      <c r="D1" s="241"/>
      <c r="E1" s="242"/>
      <c r="F1" s="87"/>
      <c r="G1" s="4"/>
      <c r="I1" s="199"/>
      <c r="J1" s="4"/>
      <c r="K1" s="4"/>
    </row>
    <row r="2" spans="1:11" ht="18.75" customHeight="1">
      <c r="A2" s="241"/>
      <c r="B2" s="241"/>
      <c r="C2" s="241"/>
      <c r="D2" s="241"/>
      <c r="E2" s="242"/>
      <c r="F2" s="87"/>
      <c r="G2" s="4"/>
      <c r="I2" s="4"/>
      <c r="J2" s="4"/>
      <c r="K2" s="4"/>
    </row>
    <row r="3" spans="1:11" ht="18.75" customHeight="1">
      <c r="B3" s="205"/>
      <c r="C3" s="192"/>
      <c r="D3" s="192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3"/>
      <c r="G4" s="4"/>
      <c r="I4" s="4"/>
      <c r="J4" s="4"/>
      <c r="K4" s="4"/>
    </row>
    <row r="5" spans="1:11" ht="15.75" customHeight="1">
      <c r="A5" s="245" t="s">
        <v>1</v>
      </c>
      <c r="B5" s="245" t="s">
        <v>2</v>
      </c>
      <c r="C5" s="243" t="s">
        <v>183</v>
      </c>
      <c r="D5" s="243" t="s">
        <v>3</v>
      </c>
      <c r="E5" s="243" t="s">
        <v>166</v>
      </c>
      <c r="F5" s="192"/>
      <c r="G5" s="4"/>
      <c r="H5" s="87"/>
      <c r="I5" s="87"/>
      <c r="J5" s="87"/>
      <c r="K5" s="4"/>
    </row>
    <row r="6" spans="1:11" ht="42.75" customHeight="1">
      <c r="A6" s="246"/>
      <c r="B6" s="246"/>
      <c r="C6" s="244"/>
      <c r="D6" s="244"/>
      <c r="E6" s="244"/>
      <c r="F6" s="192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8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v>3283664.8699999992</v>
      </c>
      <c r="D8" s="141">
        <v>2417103.6999999997</v>
      </c>
      <c r="E8" s="141">
        <v>73.609938763330632</v>
      </c>
      <c r="F8" s="87"/>
      <c r="G8" s="6"/>
      <c r="H8" s="22"/>
      <c r="I8" s="111"/>
      <c r="J8" s="22"/>
      <c r="K8" s="22"/>
    </row>
    <row r="9" spans="1:11" s="189" customFormat="1">
      <c r="A9" s="191" t="s">
        <v>6</v>
      </c>
      <c r="B9" s="142">
        <v>10000000</v>
      </c>
      <c r="C9" s="141">
        <v>1382849.1999999997</v>
      </c>
      <c r="D9" s="141">
        <v>1112674.7</v>
      </c>
      <c r="E9" s="141">
        <v>80.462475590252367</v>
      </c>
      <c r="F9" s="87"/>
      <c r="G9" s="6"/>
      <c r="H9" s="190"/>
      <c r="I9" s="224"/>
      <c r="J9" s="224"/>
      <c r="K9" s="224"/>
    </row>
    <row r="10" spans="1:11">
      <c r="A10" s="143" t="s">
        <v>7</v>
      </c>
      <c r="B10" s="144">
        <v>10102000</v>
      </c>
      <c r="C10" s="145">
        <v>849807</v>
      </c>
      <c r="D10" s="145">
        <v>677179.1</v>
      </c>
      <c r="E10" s="145">
        <v>79.686222871781482</v>
      </c>
      <c r="F10" s="87"/>
      <c r="G10" s="6"/>
      <c r="H10" s="22"/>
      <c r="I10" s="6"/>
      <c r="J10" s="225"/>
      <c r="K10" s="4"/>
    </row>
    <row r="11" spans="1:11" ht="31.5">
      <c r="A11" s="146" t="s">
        <v>141</v>
      </c>
      <c r="B11" s="144">
        <v>10300000</v>
      </c>
      <c r="C11" s="145">
        <v>1972</v>
      </c>
      <c r="D11" s="145">
        <v>1484.3</v>
      </c>
      <c r="E11" s="145">
        <v>75.268762677484773</v>
      </c>
      <c r="F11" s="87"/>
      <c r="G11" s="6"/>
      <c r="H11" s="226"/>
      <c r="I11" s="226"/>
      <c r="J11" s="225"/>
      <c r="K11" s="4"/>
    </row>
    <row r="12" spans="1:11">
      <c r="A12" s="147" t="s">
        <v>8</v>
      </c>
      <c r="B12" s="144">
        <v>10500000</v>
      </c>
      <c r="C12" s="145">
        <v>210294</v>
      </c>
      <c r="D12" s="145">
        <v>201374</v>
      </c>
      <c r="E12" s="145">
        <v>95.758319305353453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37539</v>
      </c>
      <c r="D13" s="145">
        <v>12091.6</v>
      </c>
      <c r="E13" s="145">
        <v>32.210767468499427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8140.2</v>
      </c>
      <c r="D14" s="145">
        <v>5901.2</v>
      </c>
      <c r="E14" s="145">
        <v>72.494533303850034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-1</v>
      </c>
      <c r="D15" s="145">
        <v>0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188998.9</v>
      </c>
      <c r="D16" s="145">
        <v>142712</v>
      </c>
      <c r="E16" s="145">
        <v>75.509434181892061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3896.7</v>
      </c>
      <c r="D17" s="145">
        <v>3411.5</v>
      </c>
      <c r="E17" s="145">
        <v>87.548438422254733</v>
      </c>
      <c r="F17" s="87"/>
      <c r="G17" s="7"/>
      <c r="H17" s="199"/>
    </row>
    <row r="18" spans="1:10" ht="31.5">
      <c r="A18" s="148" t="s">
        <v>14</v>
      </c>
      <c r="B18" s="144">
        <v>11300000</v>
      </c>
      <c r="C18" s="145">
        <v>678</v>
      </c>
      <c r="D18" s="145">
        <v>606.4</v>
      </c>
      <c r="E18" s="145">
        <v>89.439528023598811</v>
      </c>
      <c r="F18" s="87"/>
      <c r="G18" s="7"/>
    </row>
    <row r="19" spans="1:10" ht="31.5">
      <c r="A19" s="148" t="s">
        <v>15</v>
      </c>
      <c r="B19" s="144">
        <v>11400000</v>
      </c>
      <c r="C19" s="145">
        <v>64978</v>
      </c>
      <c r="D19" s="145">
        <v>51595.199999999997</v>
      </c>
      <c r="E19" s="145">
        <v>79.404106005109426</v>
      </c>
      <c r="F19" s="87"/>
      <c r="G19" s="7"/>
    </row>
    <row r="20" spans="1:10">
      <c r="A20" s="148" t="s">
        <v>16</v>
      </c>
      <c r="B20" s="144">
        <v>11600000</v>
      </c>
      <c r="C20" s="145">
        <v>16506.400000000001</v>
      </c>
      <c r="D20" s="145">
        <v>15817.5</v>
      </c>
      <c r="E20" s="145">
        <v>95.826467309649573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40</v>
      </c>
      <c r="D21" s="145">
        <v>501.9</v>
      </c>
      <c r="E21" s="145">
        <v>1254.75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>
        <v>0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v>1900815.6699999997</v>
      </c>
      <c r="D23" s="141">
        <v>1304428.9999999998</v>
      </c>
      <c r="E23" s="141">
        <v>68.624697312180729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v>1901150.4999999998</v>
      </c>
      <c r="D24" s="141">
        <v>1299557.7</v>
      </c>
      <c r="E24" s="141">
        <v>68.356382095999251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68181.5</v>
      </c>
      <c r="D25" s="145">
        <v>52080.6</v>
      </c>
      <c r="E25" s="153">
        <v>76.385236464436829</v>
      </c>
      <c r="F25" s="87"/>
      <c r="G25" s="7"/>
    </row>
    <row r="26" spans="1:10">
      <c r="A26" s="151" t="s">
        <v>171</v>
      </c>
      <c r="B26" s="152">
        <v>2021000</v>
      </c>
      <c r="C26" s="145">
        <v>3778.1</v>
      </c>
      <c r="D26" s="145">
        <v>3778.1</v>
      </c>
      <c r="E26" s="153">
        <v>100</v>
      </c>
      <c r="F26" s="87"/>
      <c r="G26" s="7"/>
    </row>
    <row r="27" spans="1:10">
      <c r="A27" s="151" t="s">
        <v>21</v>
      </c>
      <c r="B27" s="152">
        <v>20220000</v>
      </c>
      <c r="C27" s="145">
        <v>325122.09999999998</v>
      </c>
      <c r="D27" s="145">
        <v>232991.9</v>
      </c>
      <c r="E27" s="153">
        <v>71.662892187273641</v>
      </c>
      <c r="F27" s="87"/>
      <c r="G27" s="7"/>
    </row>
    <row r="28" spans="1:10">
      <c r="A28" s="151" t="s">
        <v>22</v>
      </c>
      <c r="B28" s="152">
        <v>20230000</v>
      </c>
      <c r="C28" s="145">
        <v>1437265.7</v>
      </c>
      <c r="D28" s="145">
        <v>976002</v>
      </c>
      <c r="E28" s="153">
        <v>67.90685953195711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70581.2</v>
      </c>
      <c r="D29" s="145">
        <v>38483.199999999997</v>
      </c>
      <c r="E29" s="153">
        <v>54.523300822315292</v>
      </c>
      <c r="F29" s="87"/>
      <c r="G29" s="7"/>
    </row>
    <row r="30" spans="1:10">
      <c r="A30" s="151" t="s">
        <v>146</v>
      </c>
      <c r="B30" s="144">
        <v>20704000</v>
      </c>
      <c r="C30" s="145">
        <v>452.2</v>
      </c>
      <c r="D30" s="145">
        <v>452.2</v>
      </c>
      <c r="E30" s="153">
        <v>100</v>
      </c>
      <c r="F30" s="87"/>
      <c r="G30" s="7"/>
    </row>
    <row r="31" spans="1:10" ht="92.25" hidden="1" customHeight="1">
      <c r="A31" s="154" t="s">
        <v>170</v>
      </c>
      <c r="B31" s="144">
        <v>20804000</v>
      </c>
      <c r="C31" s="145">
        <v>0</v>
      </c>
      <c r="D31" s="145">
        <v>0</v>
      </c>
      <c r="E31" s="153" t="e">
        <v>#DIV/0!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640.77</v>
      </c>
      <c r="D32" s="145">
        <v>5846.9</v>
      </c>
      <c r="E32" s="153">
        <v>912.48029714250038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-1427.8</v>
      </c>
      <c r="D33" s="145">
        <v>-1427.8</v>
      </c>
      <c r="E33" s="153">
        <v>100</v>
      </c>
      <c r="F33" s="87"/>
      <c r="H33" s="202"/>
      <c r="I33" s="202"/>
      <c r="J33" s="202"/>
    </row>
    <row r="34" spans="1:12">
      <c r="A34" s="156" t="s">
        <v>26</v>
      </c>
      <c r="B34" s="223"/>
      <c r="C34" s="155">
        <v>3411464.9</v>
      </c>
      <c r="D34" s="155">
        <v>2387509.5</v>
      </c>
      <c r="E34" s="155">
        <v>69.98487658483603</v>
      </c>
      <c r="F34" s="227"/>
      <c r="H34" s="228"/>
      <c r="I34" s="228"/>
      <c r="J34" s="229"/>
      <c r="K34" s="230"/>
    </row>
    <row r="35" spans="1:12" s="9" customFormat="1">
      <c r="A35" s="209" t="s">
        <v>159</v>
      </c>
      <c r="B35" s="231"/>
      <c r="C35" s="232">
        <v>3411464.9</v>
      </c>
      <c r="D35" s="232">
        <v>2387509.5</v>
      </c>
      <c r="E35" s="155">
        <v>69.98487658483603</v>
      </c>
      <c r="F35" s="87"/>
      <c r="G35" s="7"/>
      <c r="H35" s="7"/>
      <c r="I35" s="233"/>
      <c r="J35" s="234"/>
    </row>
    <row r="36" spans="1:12" ht="31.5">
      <c r="A36" s="164" t="s">
        <v>107</v>
      </c>
      <c r="B36" s="165">
        <v>905</v>
      </c>
      <c r="C36" s="166">
        <v>8343.1</v>
      </c>
      <c r="D36" s="166">
        <v>6371.9</v>
      </c>
      <c r="E36" s="166">
        <v>76.373290503529859</v>
      </c>
      <c r="F36" s="87"/>
      <c r="G36" s="239"/>
      <c r="H36" s="7"/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279.60000000000002</v>
      </c>
      <c r="D37" s="166">
        <v>155.30000000000001</v>
      </c>
      <c r="E37" s="166">
        <v>55.543633762517885</v>
      </c>
      <c r="F37" s="87"/>
      <c r="G37" s="188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468418.9</v>
      </c>
      <c r="D38" s="166">
        <v>305212.90000000002</v>
      </c>
      <c r="E38" s="166">
        <v>65.158109546818039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366782</v>
      </c>
      <c r="D39" s="166">
        <v>246947.1</v>
      </c>
      <c r="E39" s="166">
        <v>67.328031364679845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335162</v>
      </c>
      <c r="D40" s="166">
        <v>252077.9</v>
      </c>
      <c r="E40" s="166">
        <v>75.21076375006713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38017.699999999997</v>
      </c>
      <c r="D41" s="166">
        <v>25421.4</v>
      </c>
      <c r="E41" s="166">
        <v>66.867274979812038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v>259408.7</v>
      </c>
      <c r="D42" s="166">
        <v>198169.2</v>
      </c>
      <c r="E42" s="166">
        <v>76.392657609401695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1879029.9</v>
      </c>
      <c r="D43" s="166">
        <v>1324039.2</v>
      </c>
      <c r="E43" s="166">
        <v>70.463977183119866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56023</v>
      </c>
      <c r="D44" s="166">
        <v>29114.6</v>
      </c>
      <c r="E44" s="166">
        <v>51.969012726915729</v>
      </c>
      <c r="F44" s="87"/>
      <c r="G44" s="7"/>
      <c r="H44" s="167"/>
      <c r="I44" s="167"/>
      <c r="J44" s="4"/>
    </row>
    <row r="45" spans="1:12">
      <c r="A45" s="209" t="s">
        <v>158</v>
      </c>
      <c r="B45" s="223"/>
      <c r="C45" s="155">
        <v>3411464.9</v>
      </c>
      <c r="D45" s="155">
        <v>2387509.5</v>
      </c>
      <c r="E45" s="235">
        <v>69.98487658483603</v>
      </c>
      <c r="F45" s="87"/>
      <c r="G45" s="7"/>
      <c r="H45" s="167"/>
      <c r="I45" s="167"/>
      <c r="J45" s="4"/>
    </row>
    <row r="46" spans="1:12" s="11" customFormat="1">
      <c r="A46" s="156" t="s">
        <v>28</v>
      </c>
      <c r="B46" s="196" t="s">
        <v>29</v>
      </c>
      <c r="C46" s="155">
        <v>370509.6</v>
      </c>
      <c r="D46" s="155">
        <v>241297.90000000002</v>
      </c>
      <c r="E46" s="155">
        <v>65.125950852555519</v>
      </c>
      <c r="F46" s="87"/>
      <c r="G46" s="7"/>
      <c r="H46" s="174"/>
      <c r="I46" s="17"/>
      <c r="J46" s="45"/>
      <c r="K46" s="106"/>
      <c r="L46" s="17"/>
    </row>
    <row r="47" spans="1:12" s="11" customFormat="1" ht="31.5" hidden="1">
      <c r="A47" s="157" t="s">
        <v>30</v>
      </c>
      <c r="B47" s="159" t="s">
        <v>31</v>
      </c>
      <c r="C47" s="145">
        <v>0</v>
      </c>
      <c r="D47" s="200">
        <v>0</v>
      </c>
      <c r="E47" s="153">
        <v>0</v>
      </c>
      <c r="F47" s="87"/>
      <c r="G47" s="7"/>
      <c r="H47" s="174"/>
      <c r="I47" s="83"/>
      <c r="J47" s="17"/>
    </row>
    <row r="48" spans="1:12" s="11" customFormat="1" ht="33.75" customHeight="1">
      <c r="A48" s="157" t="s">
        <v>167</v>
      </c>
      <c r="B48" s="159" t="s">
        <v>31</v>
      </c>
      <c r="C48" s="145">
        <v>9804.2000000000007</v>
      </c>
      <c r="D48" s="145">
        <v>5637.8</v>
      </c>
      <c r="E48" s="153">
        <v>57.503926888476364</v>
      </c>
      <c r="F48" s="87"/>
      <c r="G48" s="7"/>
      <c r="H48" s="174"/>
      <c r="I48" s="83"/>
      <c r="J48" s="17"/>
    </row>
    <row r="49" spans="1:12" s="11" customFormat="1" ht="31.5">
      <c r="A49" s="158" t="s">
        <v>32</v>
      </c>
      <c r="B49" s="159" t="s">
        <v>33</v>
      </c>
      <c r="C49" s="145">
        <v>279.60000000000002</v>
      </c>
      <c r="D49" s="145">
        <v>155.30000000000001</v>
      </c>
      <c r="E49" s="153">
        <v>55.543633762517885</v>
      </c>
      <c r="F49" s="87"/>
      <c r="G49" s="7"/>
      <c r="H49" s="174"/>
      <c r="I49" s="45"/>
      <c r="J49" s="45"/>
      <c r="K49" s="236"/>
    </row>
    <row r="50" spans="1:12" ht="31.5">
      <c r="A50" s="157" t="s">
        <v>34</v>
      </c>
      <c r="B50" s="161" t="s">
        <v>35</v>
      </c>
      <c r="C50" s="153">
        <v>242133.1</v>
      </c>
      <c r="D50" s="153">
        <v>164889.9</v>
      </c>
      <c r="E50" s="153">
        <v>68.0988679366844</v>
      </c>
      <c r="F50" s="87"/>
      <c r="G50" s="7"/>
      <c r="H50" s="174"/>
      <c r="I50" s="18"/>
      <c r="J50" s="18"/>
    </row>
    <row r="51" spans="1:12" hidden="1">
      <c r="A51" s="160" t="s">
        <v>144</v>
      </c>
      <c r="B51" s="197" t="s">
        <v>145</v>
      </c>
      <c r="C51" s="153"/>
      <c r="D51" s="153"/>
      <c r="E51" s="153">
        <v>0</v>
      </c>
      <c r="F51" s="87"/>
      <c r="G51" s="7"/>
      <c r="H51" s="174"/>
    </row>
    <row r="52" spans="1:12" ht="35.25" customHeight="1">
      <c r="A52" s="157" t="s">
        <v>36</v>
      </c>
      <c r="B52" s="161" t="s">
        <v>37</v>
      </c>
      <c r="C52" s="153">
        <v>43709.9</v>
      </c>
      <c r="D52" s="153">
        <v>32242.6</v>
      </c>
      <c r="E52" s="153">
        <v>73.764982303780144</v>
      </c>
      <c r="F52" s="87"/>
      <c r="G52" s="7"/>
      <c r="H52" s="174"/>
      <c r="I52" s="19"/>
      <c r="J52" s="19"/>
      <c r="K52" s="12"/>
    </row>
    <row r="53" spans="1:12">
      <c r="A53" s="157" t="s">
        <v>40</v>
      </c>
      <c r="B53" s="161" t="s">
        <v>41</v>
      </c>
      <c r="C53" s="153">
        <v>500</v>
      </c>
      <c r="D53" s="153">
        <v>0</v>
      </c>
      <c r="E53" s="153">
        <v>0</v>
      </c>
      <c r="F53" s="87"/>
      <c r="G53" s="7"/>
      <c r="H53" s="174"/>
      <c r="I53" s="19"/>
      <c r="J53" s="19"/>
      <c r="K53" s="12"/>
    </row>
    <row r="54" spans="1:12">
      <c r="A54" s="157" t="s">
        <v>42</v>
      </c>
      <c r="B54" s="161" t="s">
        <v>43</v>
      </c>
      <c r="C54" s="153">
        <v>74082.8</v>
      </c>
      <c r="D54" s="153">
        <v>38372.300000000003</v>
      </c>
      <c r="E54" s="153">
        <v>51.796503371902794</v>
      </c>
      <c r="F54" s="87"/>
      <c r="G54" s="7"/>
      <c r="H54" s="174"/>
      <c r="I54" s="19"/>
      <c r="J54" s="19"/>
      <c r="K54" s="12"/>
    </row>
    <row r="55" spans="1:12" ht="31.5">
      <c r="A55" s="156" t="s">
        <v>44</v>
      </c>
      <c r="B55" s="196" t="s">
        <v>45</v>
      </c>
      <c r="C55" s="155">
        <v>9959.5</v>
      </c>
      <c r="D55" s="155">
        <v>7797.1</v>
      </c>
      <c r="E55" s="141">
        <v>78.288066670013563</v>
      </c>
      <c r="F55" s="87"/>
      <c r="G55" s="7"/>
      <c r="H55" s="174"/>
      <c r="I55" s="19"/>
      <c r="J55" s="19"/>
      <c r="K55" s="12"/>
      <c r="L55" s="18"/>
    </row>
    <row r="56" spans="1:12" ht="34.5" customHeight="1">
      <c r="A56" s="157" t="s">
        <v>46</v>
      </c>
      <c r="B56" s="161" t="s">
        <v>47</v>
      </c>
      <c r="C56" s="153">
        <v>379.7</v>
      </c>
      <c r="D56" s="153">
        <v>260.10000000000002</v>
      </c>
      <c r="E56" s="153">
        <v>68.501448511983156</v>
      </c>
      <c r="F56" s="87"/>
      <c r="I56" s="7"/>
      <c r="J56" s="7"/>
    </row>
    <row r="57" spans="1:12" s="183" customFormat="1" ht="20.25">
      <c r="A57" s="157" t="s">
        <v>48</v>
      </c>
      <c r="B57" s="161" t="s">
        <v>49</v>
      </c>
      <c r="C57" s="153">
        <v>5552.4</v>
      </c>
      <c r="D57" s="153">
        <v>4916</v>
      </c>
      <c r="E57" s="153">
        <v>88.538289748577199</v>
      </c>
      <c r="F57" s="87"/>
      <c r="H57" s="184"/>
      <c r="I57" s="185"/>
      <c r="J57" s="186"/>
    </row>
    <row r="58" spans="1:12" s="183" customFormat="1" ht="31.5">
      <c r="A58" s="162" t="s">
        <v>50</v>
      </c>
      <c r="B58" s="161" t="s">
        <v>51</v>
      </c>
      <c r="C58" s="153">
        <v>4027.4</v>
      </c>
      <c r="D58" s="153">
        <v>2621</v>
      </c>
      <c r="E58" s="153">
        <v>65.079207429110582</v>
      </c>
      <c r="F58" s="87"/>
      <c r="H58" s="184"/>
      <c r="I58" s="185"/>
      <c r="J58" s="186"/>
    </row>
    <row r="59" spans="1:12">
      <c r="A59" s="163" t="s">
        <v>52</v>
      </c>
      <c r="B59" s="196" t="s">
        <v>53</v>
      </c>
      <c r="C59" s="155">
        <v>140617.1</v>
      </c>
      <c r="D59" s="155">
        <v>78307.100000000006</v>
      </c>
      <c r="E59" s="155">
        <v>55.688177326939616</v>
      </c>
      <c r="F59" s="87"/>
    </row>
    <row r="60" spans="1:12">
      <c r="A60" s="160" t="s">
        <v>54</v>
      </c>
      <c r="B60" s="161" t="s">
        <v>55</v>
      </c>
      <c r="C60" s="153">
        <v>2377.8000000000002</v>
      </c>
      <c r="D60" s="153">
        <v>2377.8000000000002</v>
      </c>
      <c r="E60" s="153">
        <v>100</v>
      </c>
      <c r="F60" s="87"/>
      <c r="I60" s="12"/>
    </row>
    <row r="61" spans="1:12">
      <c r="A61" s="160" t="s">
        <v>56</v>
      </c>
      <c r="B61" s="161" t="s">
        <v>57</v>
      </c>
      <c r="C61" s="153">
        <v>89685.2</v>
      </c>
      <c r="D61" s="153">
        <v>42810.8</v>
      </c>
      <c r="E61" s="153">
        <v>47.734520299893404</v>
      </c>
      <c r="F61" s="87"/>
      <c r="H61" s="6"/>
      <c r="I61" s="7"/>
    </row>
    <row r="62" spans="1:12">
      <c r="A62" s="160" t="s">
        <v>58</v>
      </c>
      <c r="B62" s="161" t="s">
        <v>59</v>
      </c>
      <c r="C62" s="153">
        <v>17939.900000000001</v>
      </c>
      <c r="D62" s="153">
        <v>9170.6</v>
      </c>
      <c r="E62" s="153">
        <v>51.118456624618872</v>
      </c>
      <c r="F62" s="87"/>
    </row>
    <row r="63" spans="1:12">
      <c r="A63" s="160" t="s">
        <v>60</v>
      </c>
      <c r="B63" s="161" t="s">
        <v>61</v>
      </c>
      <c r="C63" s="153">
        <v>30614.2</v>
      </c>
      <c r="D63" s="153">
        <v>23947.9</v>
      </c>
      <c r="E63" s="153">
        <v>78.224810708756067</v>
      </c>
      <c r="F63" s="87"/>
    </row>
    <row r="64" spans="1:12">
      <c r="A64" s="156" t="s">
        <v>62</v>
      </c>
      <c r="B64" s="196" t="s">
        <v>63</v>
      </c>
      <c r="C64" s="155">
        <v>371128.8</v>
      </c>
      <c r="D64" s="155">
        <v>248071.09999999998</v>
      </c>
      <c r="E64" s="155">
        <v>66.842319970856479</v>
      </c>
      <c r="F64" s="87"/>
    </row>
    <row r="65" spans="1:18">
      <c r="A65" s="157" t="s">
        <v>64</v>
      </c>
      <c r="B65" s="161" t="s">
        <v>65</v>
      </c>
      <c r="C65" s="153">
        <v>11098</v>
      </c>
      <c r="D65" s="153">
        <v>4417.8</v>
      </c>
      <c r="E65" s="153">
        <v>39.807172463506937</v>
      </c>
      <c r="F65" s="87"/>
    </row>
    <row r="66" spans="1:18">
      <c r="A66" s="157" t="s">
        <v>66</v>
      </c>
      <c r="B66" s="161" t="s">
        <v>67</v>
      </c>
      <c r="C66" s="153">
        <v>14811.5</v>
      </c>
      <c r="D66" s="153">
        <v>7986.7</v>
      </c>
      <c r="E66" s="153">
        <v>53.922290112412654</v>
      </c>
      <c r="F66" s="87"/>
    </row>
    <row r="67" spans="1:18">
      <c r="A67" s="157" t="s">
        <v>68</v>
      </c>
      <c r="B67" s="161" t="s">
        <v>69</v>
      </c>
      <c r="C67" s="153">
        <v>285221.7</v>
      </c>
      <c r="D67" s="153">
        <v>193745.8</v>
      </c>
      <c r="E67" s="153">
        <v>67.92814151237441</v>
      </c>
      <c r="F67" s="87"/>
    </row>
    <row r="68" spans="1:18" ht="31.5">
      <c r="A68" s="157" t="s">
        <v>70</v>
      </c>
      <c r="B68" s="161" t="s">
        <v>71</v>
      </c>
      <c r="C68" s="153">
        <v>59997.599999999999</v>
      </c>
      <c r="D68" s="153">
        <v>41920.800000000003</v>
      </c>
      <c r="E68" s="153">
        <v>69.870794831793276</v>
      </c>
      <c r="F68" s="87"/>
    </row>
    <row r="69" spans="1:18" hidden="1">
      <c r="A69" s="150" t="s">
        <v>137</v>
      </c>
      <c r="B69" s="210" t="s">
        <v>139</v>
      </c>
      <c r="C69" s="141">
        <v>0</v>
      </c>
      <c r="D69" s="141">
        <v>0</v>
      </c>
      <c r="E69" s="155" t="e">
        <v>#DIV/0!</v>
      </c>
      <c r="F69" s="87"/>
    </row>
    <row r="70" spans="1:18" hidden="1">
      <c r="A70" s="157" t="s">
        <v>138</v>
      </c>
      <c r="B70" s="161" t="s">
        <v>140</v>
      </c>
      <c r="C70" s="153">
        <v>0</v>
      </c>
      <c r="D70" s="153">
        <v>0</v>
      </c>
      <c r="E70" s="153" t="e">
        <v>#DIV/0!</v>
      </c>
      <c r="F70" s="87"/>
    </row>
    <row r="71" spans="1:18">
      <c r="A71" s="163" t="s">
        <v>72</v>
      </c>
      <c r="B71" s="196" t="s">
        <v>73</v>
      </c>
      <c r="C71" s="155">
        <v>1937207.8</v>
      </c>
      <c r="D71" s="155">
        <v>1369568.8000000003</v>
      </c>
      <c r="E71" s="155">
        <v>70.698084118802342</v>
      </c>
      <c r="F71" s="87"/>
    </row>
    <row r="72" spans="1:18">
      <c r="A72" s="157" t="s">
        <v>74</v>
      </c>
      <c r="B72" s="161" t="s">
        <v>75</v>
      </c>
      <c r="C72" s="153">
        <v>673835.6</v>
      </c>
      <c r="D72" s="153">
        <v>466587.4</v>
      </c>
      <c r="E72" s="153">
        <v>69.243506873189844</v>
      </c>
      <c r="F72" s="87"/>
    </row>
    <row r="73" spans="1:18">
      <c r="A73" s="157" t="s">
        <v>76</v>
      </c>
      <c r="B73" s="161" t="s">
        <v>77</v>
      </c>
      <c r="C73" s="153">
        <v>998659.6</v>
      </c>
      <c r="D73" s="153">
        <v>707353.3</v>
      </c>
      <c r="E73" s="153">
        <v>70.830270895107802</v>
      </c>
      <c r="F73" s="87"/>
    </row>
    <row r="74" spans="1:18">
      <c r="A74" s="157" t="s">
        <v>152</v>
      </c>
      <c r="B74" s="161" t="s">
        <v>151</v>
      </c>
      <c r="C74" s="153">
        <v>145247.6</v>
      </c>
      <c r="D74" s="153">
        <v>105030</v>
      </c>
      <c r="E74" s="153">
        <v>72.311005483051005</v>
      </c>
      <c r="F74" s="87"/>
    </row>
    <row r="75" spans="1:18">
      <c r="A75" s="157" t="s">
        <v>78</v>
      </c>
      <c r="B75" s="161" t="s">
        <v>79</v>
      </c>
      <c r="C75" s="153">
        <v>20649.900000000001</v>
      </c>
      <c r="D75" s="153">
        <v>17678.5</v>
      </c>
      <c r="E75" s="153">
        <v>85.610584070625023</v>
      </c>
      <c r="F75" s="87"/>
    </row>
    <row r="76" spans="1:18" s="2" customFormat="1">
      <c r="A76" s="157" t="s">
        <v>80</v>
      </c>
      <c r="B76" s="161" t="s">
        <v>81</v>
      </c>
      <c r="C76" s="153">
        <v>98815.1</v>
      </c>
      <c r="D76" s="153">
        <v>72919.600000000006</v>
      </c>
      <c r="E76" s="153">
        <v>73.793984927404821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6" t="s">
        <v>82</v>
      </c>
      <c r="B77" s="196" t="s">
        <v>83</v>
      </c>
      <c r="C77" s="155">
        <v>261492.40000000002</v>
      </c>
      <c r="D77" s="155">
        <v>196696.7</v>
      </c>
      <c r="E77" s="155">
        <v>75.22080947668077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7" t="s">
        <v>84</v>
      </c>
      <c r="B78" s="161" t="s">
        <v>85</v>
      </c>
      <c r="C78" s="153">
        <v>191928.1</v>
      </c>
      <c r="D78" s="153">
        <v>146036</v>
      </c>
      <c r="E78" s="153">
        <v>76.088910378417751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 ht="18" customHeight="1">
      <c r="A79" s="157" t="s">
        <v>86</v>
      </c>
      <c r="B79" s="161" t="s">
        <v>87</v>
      </c>
      <c r="C79" s="153">
        <v>69564.3</v>
      </c>
      <c r="D79" s="153">
        <v>50660.7</v>
      </c>
      <c r="E79" s="153">
        <v>72.825716639138165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6" t="s">
        <v>88</v>
      </c>
      <c r="B80" s="196" t="s">
        <v>89</v>
      </c>
      <c r="C80" s="155">
        <v>49858.9</v>
      </c>
      <c r="D80" s="155">
        <v>40212</v>
      </c>
      <c r="E80" s="155">
        <v>80.651598811847023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7" t="s">
        <v>90</v>
      </c>
      <c r="B81" s="161" t="s">
        <v>91</v>
      </c>
      <c r="C81" s="153">
        <v>12011.3</v>
      </c>
      <c r="D81" s="153">
        <v>8818.5</v>
      </c>
      <c r="E81" s="153">
        <v>73.418364373548258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92</v>
      </c>
      <c r="B82" s="161" t="s">
        <v>93</v>
      </c>
      <c r="C82" s="153">
        <v>10555.7</v>
      </c>
      <c r="D82" s="153">
        <v>8037.5</v>
      </c>
      <c r="E82" s="153">
        <v>76.143694875754335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94</v>
      </c>
      <c r="B83" s="161" t="s">
        <v>95</v>
      </c>
      <c r="C83" s="153">
        <v>27291.9</v>
      </c>
      <c r="D83" s="153">
        <v>23356</v>
      </c>
      <c r="E83" s="153">
        <v>85.578504977667365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6" t="s">
        <v>96</v>
      </c>
      <c r="B84" s="196" t="s">
        <v>97</v>
      </c>
      <c r="C84" s="155">
        <v>259408.60000000003</v>
      </c>
      <c r="D84" s="155">
        <v>198169.19999999998</v>
      </c>
      <c r="E84" s="155">
        <v>76.3926870581777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62" t="s">
        <v>98</v>
      </c>
      <c r="B85" s="161" t="s">
        <v>99</v>
      </c>
      <c r="C85" s="153">
        <v>108100.3</v>
      </c>
      <c r="D85" s="153">
        <v>102705.5</v>
      </c>
      <c r="E85" s="153">
        <v>95.009449557494293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62" t="s">
        <v>184</v>
      </c>
      <c r="B86" s="197" t="s">
        <v>185</v>
      </c>
      <c r="C86" s="153">
        <v>136495.6</v>
      </c>
      <c r="D86" s="240">
        <v>84866.3</v>
      </c>
      <c r="E86" s="153">
        <v>62.17511773273278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t="18" customHeight="1">
      <c r="A87" s="162" t="s">
        <v>100</v>
      </c>
      <c r="B87" s="161" t="s">
        <v>101</v>
      </c>
      <c r="C87" s="153">
        <v>14812.7</v>
      </c>
      <c r="D87" s="153">
        <v>10597.4</v>
      </c>
      <c r="E87" s="153">
        <v>71.54266271510258</v>
      </c>
      <c r="F87" s="87"/>
      <c r="G87" s="3"/>
      <c r="H87" s="22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01" customFormat="1">
      <c r="A88" s="150" t="s">
        <v>162</v>
      </c>
      <c r="B88" s="196" t="s">
        <v>163</v>
      </c>
      <c r="C88" s="155">
        <v>5727.7</v>
      </c>
      <c r="D88" s="155">
        <v>4295.8</v>
      </c>
      <c r="E88" s="155">
        <v>75.000436475374073</v>
      </c>
      <c r="F88" s="87"/>
      <c r="G88" s="11"/>
      <c r="H88" s="33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s="2" customFormat="1">
      <c r="A89" s="162" t="s">
        <v>165</v>
      </c>
      <c r="B89" s="161" t="s">
        <v>164</v>
      </c>
      <c r="C89" s="153">
        <v>5727.7</v>
      </c>
      <c r="D89" s="153">
        <v>4295.8</v>
      </c>
      <c r="E89" s="153">
        <v>75.000436475374073</v>
      </c>
      <c r="F89" s="87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idden="1">
      <c r="A90" s="162" t="s">
        <v>165</v>
      </c>
      <c r="B90" s="161" t="s">
        <v>164</v>
      </c>
      <c r="C90" s="153">
        <v>0</v>
      </c>
      <c r="D90" s="153">
        <v>0</v>
      </c>
      <c r="E90" s="153" t="e">
        <v>#DIV/0!</v>
      </c>
      <c r="F90" s="87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t="31.5">
      <c r="A91" s="156" t="s">
        <v>102</v>
      </c>
      <c r="B91" s="196" t="s">
        <v>103</v>
      </c>
      <c r="C91" s="155">
        <v>5554.5</v>
      </c>
      <c r="D91" s="155">
        <v>3093.9</v>
      </c>
      <c r="E91" s="155">
        <v>55.700783148798273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62" t="s">
        <v>104</v>
      </c>
      <c r="B92" s="161" t="s">
        <v>105</v>
      </c>
      <c r="C92" s="153">
        <v>5554.5</v>
      </c>
      <c r="D92" s="153">
        <v>3093.9</v>
      </c>
      <c r="E92" s="153">
        <v>55.700783148798273</v>
      </c>
      <c r="F92" s="87"/>
      <c r="G92" s="20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71" t="s">
        <v>122</v>
      </c>
      <c r="B93" s="172" t="s">
        <v>123</v>
      </c>
      <c r="C93" s="173">
        <v>127800</v>
      </c>
      <c r="D93" s="173">
        <v>-29594.2</v>
      </c>
      <c r="E93" s="173" t="s">
        <v>124</v>
      </c>
      <c r="F93" s="87"/>
      <c r="G93" s="237"/>
      <c r="H93" s="22"/>
      <c r="I93" s="19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71" t="s">
        <v>125</v>
      </c>
      <c r="B94" s="172" t="s">
        <v>126</v>
      </c>
      <c r="C94" s="173">
        <v>162000</v>
      </c>
      <c r="D94" s="173">
        <v>-190517</v>
      </c>
      <c r="E94" s="173" t="s">
        <v>124</v>
      </c>
      <c r="F94" s="87"/>
      <c r="G94" s="3"/>
      <c r="H94" s="22"/>
      <c r="I94" s="19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5" t="s">
        <v>178</v>
      </c>
      <c r="B95" s="176" t="s">
        <v>126</v>
      </c>
      <c r="C95" s="177">
        <v>490517.4</v>
      </c>
      <c r="D95" s="177">
        <v>130000</v>
      </c>
      <c r="E95" s="153">
        <v>26.502627633596688</v>
      </c>
      <c r="F95" s="87"/>
      <c r="G95" s="3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5" t="s">
        <v>179</v>
      </c>
      <c r="B96" s="176" t="s">
        <v>126</v>
      </c>
      <c r="C96" s="177">
        <v>-328517.40000000002</v>
      </c>
      <c r="D96" s="177">
        <v>-320517</v>
      </c>
      <c r="E96" s="153">
        <v>97.564695203359094</v>
      </c>
      <c r="F96" s="87"/>
      <c r="G96" s="3"/>
      <c r="H96" s="35"/>
      <c r="I96" s="18"/>
      <c r="J96" s="7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1" t="s">
        <v>180</v>
      </c>
      <c r="B97" s="172" t="s">
        <v>130</v>
      </c>
      <c r="C97" s="173">
        <v>-34200</v>
      </c>
      <c r="D97" s="173">
        <v>224555</v>
      </c>
      <c r="E97" s="173" t="s">
        <v>124</v>
      </c>
      <c r="F97" s="87"/>
      <c r="G97" s="3"/>
      <c r="H97" s="35"/>
      <c r="I97" s="35"/>
      <c r="J97" s="7"/>
      <c r="K97" s="3"/>
      <c r="L97" s="3"/>
      <c r="M97" s="3"/>
      <c r="N97" s="3"/>
      <c r="O97" s="3"/>
      <c r="P97" s="3"/>
      <c r="Q97" s="3"/>
      <c r="R97" s="3"/>
    </row>
    <row r="98" spans="1:18" s="2" customFormat="1" ht="47.25">
      <c r="A98" s="175" t="s">
        <v>181</v>
      </c>
      <c r="B98" s="176" t="s">
        <v>130</v>
      </c>
      <c r="C98" s="177">
        <v>258755</v>
      </c>
      <c r="D98" s="177">
        <v>258755</v>
      </c>
      <c r="E98" s="153">
        <v>100</v>
      </c>
      <c r="F98" s="87"/>
      <c r="G98" s="3"/>
      <c r="H98" s="35"/>
      <c r="I98" s="35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47.25">
      <c r="A99" s="175" t="s">
        <v>182</v>
      </c>
      <c r="B99" s="176" t="s">
        <v>130</v>
      </c>
      <c r="C99" s="177">
        <v>-292955</v>
      </c>
      <c r="D99" s="177">
        <v>-34200</v>
      </c>
      <c r="E99" s="153">
        <v>11.674147906675087</v>
      </c>
      <c r="F99" s="87"/>
      <c r="G99" s="20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 ht="31.5" hidden="1">
      <c r="A100" s="171" t="s">
        <v>133</v>
      </c>
      <c r="B100" s="172" t="s">
        <v>134</v>
      </c>
      <c r="C100" s="173"/>
      <c r="D100" s="173"/>
      <c r="E100" s="173" t="s">
        <v>124</v>
      </c>
      <c r="F100" s="87"/>
      <c r="G100" s="20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31.5">
      <c r="A101" s="171" t="s">
        <v>133</v>
      </c>
      <c r="B101" s="172" t="s">
        <v>134</v>
      </c>
      <c r="C101" s="173">
        <v>0</v>
      </c>
      <c r="D101" s="173">
        <v>-44398.400000000001</v>
      </c>
      <c r="E101" s="173" t="s">
        <v>124</v>
      </c>
      <c r="F101" s="87"/>
      <c r="G101" s="237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>
      <c r="A102" s="171" t="s">
        <v>135</v>
      </c>
      <c r="B102" s="172" t="s">
        <v>136</v>
      </c>
      <c r="C102" s="173">
        <v>0</v>
      </c>
      <c r="D102" s="173">
        <v>-19233.8</v>
      </c>
      <c r="E102" s="173" t="s">
        <v>124</v>
      </c>
      <c r="F102" s="87"/>
      <c r="G102" s="237"/>
      <c r="H102" s="35"/>
      <c r="I102" s="35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28.5" customHeight="1">
      <c r="A103" s="238"/>
      <c r="B103" s="178"/>
      <c r="C103" s="179"/>
      <c r="D103" s="179"/>
      <c r="E103" s="179"/>
      <c r="F103" s="87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 ht="20.25">
      <c r="A104" s="195"/>
      <c r="B104" s="181"/>
      <c r="C104" s="195"/>
      <c r="D104" s="195"/>
      <c r="E104" s="183"/>
      <c r="F104" s="183"/>
      <c r="G104" s="3"/>
      <c r="H104" s="4"/>
      <c r="I104" s="18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 ht="20.25">
      <c r="A105" s="187"/>
      <c r="B105" s="181"/>
      <c r="C105" s="182"/>
      <c r="D105" s="182"/>
      <c r="E105" s="183"/>
      <c r="F105" s="183"/>
      <c r="G105" s="3"/>
      <c r="H105" s="35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 ht="20.25">
      <c r="A106" s="187"/>
      <c r="B106" s="181"/>
      <c r="C106" s="182"/>
      <c r="D106" s="182"/>
      <c r="E106" s="183"/>
      <c r="F106" s="183"/>
      <c r="G106" s="3"/>
      <c r="H106" s="35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8" spans="1:18" s="2" customFormat="1">
      <c r="A108" s="194"/>
      <c r="B108" s="178"/>
      <c r="C108" s="179"/>
      <c r="D108" s="179"/>
      <c r="E108" s="180"/>
      <c r="F108" s="180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194"/>
      <c r="B109" s="178"/>
      <c r="C109" s="179"/>
      <c r="D109" s="179"/>
      <c r="E109" s="180"/>
      <c r="F109" s="180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86"/>
      <c r="D299" s="86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91"/>
      <c r="D381" s="91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91"/>
      <c r="D382" s="91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s="2" customFormat="1">
      <c r="A383" s="37"/>
      <c r="B383" s="1"/>
      <c r="C383" s="91"/>
      <c r="D383" s="91"/>
      <c r="E383" s="86"/>
      <c r="F383" s="86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s="2" customFormat="1">
      <c r="A384" s="37"/>
      <c r="B384" s="1"/>
      <c r="C384" s="91"/>
      <c r="D384" s="91"/>
      <c r="E384" s="86"/>
      <c r="F384" s="86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s="2" customFormat="1">
      <c r="A385" s="37"/>
      <c r="B385" s="1"/>
      <c r="C385" s="91"/>
      <c r="D385" s="91"/>
      <c r="E385" s="86"/>
      <c r="F385" s="86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</sheetData>
  <customSheetViews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22" customWidth="1"/>
  </cols>
  <sheetData>
    <row r="1" spans="1:5">
      <c r="A1" s="212" t="s">
        <v>177</v>
      </c>
      <c r="B1" s="211"/>
      <c r="C1" s="211"/>
      <c r="D1" s="211"/>
      <c r="E1" s="213"/>
    </row>
    <row r="2" spans="1:5" ht="12.75">
      <c r="A2"/>
      <c r="B2"/>
      <c r="C2"/>
      <c r="D2"/>
      <c r="E2" s="214"/>
    </row>
    <row r="3" spans="1:5">
      <c r="B3" s="206"/>
      <c r="C3" s="192"/>
      <c r="D3" s="192"/>
      <c r="E3" s="215"/>
    </row>
    <row r="4" spans="1:5">
      <c r="A4" s="135"/>
      <c r="B4" s="136"/>
      <c r="C4" s="137"/>
      <c r="D4" s="137"/>
      <c r="E4" s="216" t="s">
        <v>0</v>
      </c>
    </row>
    <row r="5" spans="1:5" ht="47.25">
      <c r="A5" s="208" t="s">
        <v>1</v>
      </c>
      <c r="B5" s="208" t="s">
        <v>2</v>
      </c>
      <c r="C5" s="207" t="s">
        <v>175</v>
      </c>
      <c r="D5" s="207" t="s">
        <v>176</v>
      </c>
      <c r="E5" s="217" t="s">
        <v>172</v>
      </c>
    </row>
    <row r="6" spans="1:5" ht="12.75">
      <c r="A6"/>
      <c r="B6"/>
      <c r="C6"/>
      <c r="D6"/>
      <c r="E6" s="214"/>
    </row>
    <row r="7" spans="1:5">
      <c r="A7" s="138">
        <v>1</v>
      </c>
      <c r="B7" s="139">
        <v>2</v>
      </c>
      <c r="C7" s="138">
        <v>3</v>
      </c>
      <c r="D7" s="138">
        <v>4</v>
      </c>
      <c r="E7" s="218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2417103.6999999997</v>
      </c>
      <c r="E8" s="219">
        <f>D8-C8</f>
        <v>-607337.70000000019</v>
      </c>
    </row>
    <row r="9" spans="1:5">
      <c r="A9" s="191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1112674.7</v>
      </c>
      <c r="E9" s="219">
        <f t="shared" ref="E9:E72" si="0">D9-C9</f>
        <v>-265149.10000000009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677179.1</v>
      </c>
      <c r="E10" s="220">
        <f t="shared" si="0"/>
        <v>-53546.400000000023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1484.3</v>
      </c>
      <c r="E11" s="220">
        <f t="shared" si="0"/>
        <v>-322.79999999999995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201374</v>
      </c>
      <c r="E12" s="220">
        <f t="shared" si="0"/>
        <v>-3368.2999999999884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12091.6</v>
      </c>
      <c r="E13" s="220">
        <f t="shared" si="0"/>
        <v>-27291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5901.2</v>
      </c>
      <c r="E14" s="220">
        <f t="shared" si="0"/>
        <v>-3236.7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0</v>
      </c>
      <c r="E15" s="220">
        <f t="shared" si="0"/>
        <v>-0.2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142712</v>
      </c>
      <c r="E16" s="220">
        <f t="shared" si="0"/>
        <v>-141011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3411.5</v>
      </c>
      <c r="E17" s="220">
        <f t="shared" si="0"/>
        <v>-72.099999999999909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606.4</v>
      </c>
      <c r="E18" s="220">
        <f t="shared" si="0"/>
        <v>-2178.6999999999998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51595.199999999997</v>
      </c>
      <c r="E19" s="220">
        <f t="shared" si="0"/>
        <v>8077.7999999999956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15817.5</v>
      </c>
      <c r="E20" s="220">
        <f t="shared" si="0"/>
        <v>-40009.5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501.9</v>
      </c>
      <c r="E21" s="220">
        <f t="shared" si="0"/>
        <v>-2190.1999999999998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20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1304428.9999999998</v>
      </c>
      <c r="E23" s="219">
        <f t="shared" si="0"/>
        <v>-342188.60000000009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1299557.7</v>
      </c>
      <c r="E24" s="219">
        <f t="shared" si="0"/>
        <v>-349563.80000000005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52080.6</v>
      </c>
      <c r="E25" s="220">
        <f t="shared" si="0"/>
        <v>10511.699999999997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доходами'!D26</f>
        <v>3778.1</v>
      </c>
      <c r="E26" s="220">
        <f t="shared" si="0"/>
        <v>3778.1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доходами'!D27</f>
        <v>232991.9</v>
      </c>
      <c r="E27" s="220">
        <f t="shared" si="0"/>
        <v>-121724.9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доходами'!D28</f>
        <v>976002</v>
      </c>
      <c r="E28" s="220">
        <f t="shared" si="0"/>
        <v>-262733.80000000005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доходами'!D29</f>
        <v>38483.199999999997</v>
      </c>
      <c r="E29" s="220">
        <f t="shared" si="0"/>
        <v>24383.199999999997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доходами'!D30</f>
        <v>452.2</v>
      </c>
      <c r="E30" s="220">
        <f t="shared" si="0"/>
        <v>-575.20000000000005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доходами'!D31</f>
        <v>0</v>
      </c>
      <c r="E31" s="220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доходами'!D32</f>
        <v>5846.9</v>
      </c>
      <c r="E32" s="220">
        <f t="shared" si="0"/>
        <v>5770.5999999999995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доходами'!D33</f>
        <v>-1427.8</v>
      </c>
      <c r="E33" s="220">
        <f t="shared" si="0"/>
        <v>2179.8000000000002</v>
      </c>
    </row>
    <row r="34" spans="1:5">
      <c r="A34" s="156" t="s">
        <v>26</v>
      </c>
      <c r="B34" s="208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21">
        <f t="shared" si="0"/>
        <v>79185.099999999627</v>
      </c>
    </row>
    <row r="35" spans="1:5">
      <c r="A35" s="209" t="s">
        <v>27</v>
      </c>
      <c r="B35" s="208"/>
      <c r="C35" s="155">
        <f>C36+C46+C50+C55+C60+C62+C68+C71+C75+C79+C83</f>
        <v>2143220</v>
      </c>
      <c r="D35" s="155">
        <f>D36+D46+D50+D55+D60+D62+D68+D71+D75+D79+D83</f>
        <v>2222405.0999999996</v>
      </c>
      <c r="E35" s="221">
        <f t="shared" si="0"/>
        <v>79185.099999999627</v>
      </c>
    </row>
    <row r="36" spans="1:5">
      <c r="A36" s="156" t="s">
        <v>28</v>
      </c>
      <c r="B36" s="196" t="s">
        <v>29</v>
      </c>
      <c r="C36" s="155">
        <f>SUM(C37:C45)</f>
        <v>245467.90000000002</v>
      </c>
      <c r="D36" s="155">
        <f>SUM(D37:D45)</f>
        <v>212563.1</v>
      </c>
      <c r="E36" s="221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200">
        <v>0</v>
      </c>
      <c r="E37" s="220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20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20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8">
        <f t="shared" si="0"/>
        <v>2998.1999999999825</v>
      </c>
    </row>
    <row r="41" spans="1:5">
      <c r="A41" s="160" t="s">
        <v>144</v>
      </c>
      <c r="B41" s="197" t="s">
        <v>145</v>
      </c>
      <c r="C41" s="153"/>
      <c r="D41" s="153"/>
      <c r="E41" s="218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8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8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8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8">
        <f t="shared" si="0"/>
        <v>-41333.600000000006</v>
      </c>
    </row>
    <row r="46" spans="1:5" ht="31.5">
      <c r="A46" s="156" t="s">
        <v>44</v>
      </c>
      <c r="B46" s="196" t="s">
        <v>45</v>
      </c>
      <c r="C46" s="155">
        <f>SUM(C47:C48)+C49</f>
        <v>2687.8</v>
      </c>
      <c r="D46" s="155">
        <f>SUM(D47:D48)+D49</f>
        <v>3077.8999999999996</v>
      </c>
      <c r="E46" s="221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8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8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8">
        <f t="shared" si="0"/>
        <v>511.29999999999995</v>
      </c>
    </row>
    <row r="50" spans="1:5">
      <c r="A50" s="163" t="s">
        <v>52</v>
      </c>
      <c r="B50" s="196" t="s">
        <v>53</v>
      </c>
      <c r="C50" s="155">
        <f>SUM(C51:C54)</f>
        <v>96791.200000000012</v>
      </c>
      <c r="D50" s="155">
        <f>SUM(D51:D54)</f>
        <v>57480.200000000004</v>
      </c>
      <c r="E50" s="221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8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8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8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8">
        <f t="shared" si="0"/>
        <v>-30727.7</v>
      </c>
    </row>
    <row r="55" spans="1:5">
      <c r="A55" s="156" t="s">
        <v>62</v>
      </c>
      <c r="B55" s="196" t="s">
        <v>63</v>
      </c>
      <c r="C55" s="155">
        <f>SUM(C56:C59)</f>
        <v>192014.80000000002</v>
      </c>
      <c r="D55" s="155">
        <f>SUM(D56:D59)</f>
        <v>346237.80000000005</v>
      </c>
      <c r="E55" s="221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8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8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8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8">
        <f t="shared" si="0"/>
        <v>3359.2000000000007</v>
      </c>
    </row>
    <row r="60" spans="1:5">
      <c r="A60" s="150" t="s">
        <v>137</v>
      </c>
      <c r="B60" s="210" t="s">
        <v>139</v>
      </c>
      <c r="C60" s="141">
        <f>C61</f>
        <v>0</v>
      </c>
      <c r="D60" s="141">
        <f>D61</f>
        <v>0</v>
      </c>
      <c r="E60" s="219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8">
        <f t="shared" si="0"/>
        <v>0</v>
      </c>
    </row>
    <row r="62" spans="1:5">
      <c r="A62" s="163" t="s">
        <v>72</v>
      </c>
      <c r="B62" s="196" t="s">
        <v>73</v>
      </c>
      <c r="C62" s="155">
        <f>C63+C64+C66+C67+C65</f>
        <v>1160943.7</v>
      </c>
      <c r="D62" s="155">
        <f>D63+D64+D66+D67+D65</f>
        <v>1198338.7</v>
      </c>
      <c r="E62" s="221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8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8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8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8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8">
        <f t="shared" si="0"/>
        <v>-935.19999999999709</v>
      </c>
    </row>
    <row r="68" spans="1:5">
      <c r="A68" s="156" t="s">
        <v>82</v>
      </c>
      <c r="B68" s="196" t="s">
        <v>83</v>
      </c>
      <c r="C68" s="155">
        <f>SUM(C69:C70)</f>
        <v>185679.5</v>
      </c>
      <c r="D68" s="155">
        <f>SUM(D69:D70)</f>
        <v>155456.79999999999</v>
      </c>
      <c r="E68" s="221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8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8">
        <f t="shared" si="0"/>
        <v>4114.2999999999956</v>
      </c>
    </row>
    <row r="71" spans="1:5">
      <c r="A71" s="156" t="s">
        <v>88</v>
      </c>
      <c r="B71" s="196" t="s">
        <v>89</v>
      </c>
      <c r="C71" s="155">
        <f>SUM(C72:C74)</f>
        <v>37905.800000000003</v>
      </c>
      <c r="D71" s="155">
        <f>SUM(D72:D74)</f>
        <v>38649</v>
      </c>
      <c r="E71" s="221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8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8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8">
        <f t="shared" si="1"/>
        <v>6138.4000000000015</v>
      </c>
    </row>
    <row r="75" spans="1:5">
      <c r="A75" s="156" t="s">
        <v>96</v>
      </c>
      <c r="B75" s="196" t="s">
        <v>97</v>
      </c>
      <c r="C75" s="155">
        <f>SUM(C76:C78)</f>
        <v>158664.80000000002</v>
      </c>
      <c r="D75" s="155">
        <f>SUM(D76:D78)</f>
        <v>173733.3</v>
      </c>
      <c r="E75" s="221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8">
        <f t="shared" si="1"/>
        <v>16744.299999999988</v>
      </c>
    </row>
    <row r="77" spans="1:5">
      <c r="A77" s="162" t="s">
        <v>143</v>
      </c>
      <c r="B77" s="197" t="s">
        <v>142</v>
      </c>
      <c r="C77" s="153"/>
      <c r="D77" s="153"/>
      <c r="E77" s="218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8">
        <f t="shared" si="1"/>
        <v>-1675.8000000000011</v>
      </c>
    </row>
    <row r="79" spans="1:5">
      <c r="A79" s="150" t="s">
        <v>162</v>
      </c>
      <c r="B79" s="196" t="s">
        <v>163</v>
      </c>
      <c r="C79" s="155">
        <f>C80+C81</f>
        <v>16397.7</v>
      </c>
      <c r="D79" s="155">
        <f>D80+D81</f>
        <v>5061.3</v>
      </c>
      <c r="E79" s="221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21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8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8">
        <f t="shared" si="1"/>
        <v>0</v>
      </c>
    </row>
    <row r="83" spans="1:5" ht="31.5">
      <c r="A83" s="156" t="s">
        <v>102</v>
      </c>
      <c r="B83" s="196" t="s">
        <v>103</v>
      </c>
      <c r="C83" s="155">
        <f>C84</f>
        <v>46666.8</v>
      </c>
      <c r="D83" s="155">
        <f>D84</f>
        <v>31807</v>
      </c>
      <c r="E83" s="221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8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2023-10-16T08:05:12Z</cp:lastPrinted>
  <dcterms:created xsi:type="dcterms:W3CDTF">2014-02-03T08:40:31Z</dcterms:created>
  <dcterms:modified xsi:type="dcterms:W3CDTF">2023-10-16T08:59:52Z</dcterms:modified>
</cp:coreProperties>
</file>