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585"/>
  </bookViews>
  <sheets>
    <sheet name="таблица 4  " sheetId="18" r:id="rId1"/>
    <sheet name="таблица 5" sheetId="19" r:id="rId2"/>
  </sheets>
  <definedNames>
    <definedName name="_xlnm._FilterDatabase" localSheetId="0" hidden="1">'таблица 4  '!$A$5:$M$155</definedName>
    <definedName name="_xlnm._FilterDatabase" localSheetId="1" hidden="1">'таблица 5'!$A$6:$AE$26</definedName>
    <definedName name="_xlnm.Print_Area" localSheetId="0">'таблица 4  '!$A$1:$L$155</definedName>
    <definedName name="_xlnm.Print_Area" localSheetId="1">'таблица 5'!$A$1:$L$29</definedName>
    <definedName name="округлить" localSheetId="0">#REF!</definedName>
    <definedName name="округлить" localSheetId="1">#REF!</definedName>
    <definedName name="округлить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8"/>
  <c r="F8" l="1"/>
  <c r="G8"/>
  <c r="H8"/>
  <c r="I8"/>
  <c r="J8"/>
  <c r="K8"/>
  <c r="L8"/>
  <c r="E8"/>
  <c r="H9"/>
  <c r="I9"/>
  <c r="J9"/>
  <c r="K9"/>
  <c r="L9"/>
  <c r="G9"/>
  <c r="F9"/>
  <c r="E9"/>
  <c r="F10"/>
  <c r="G10"/>
  <c r="H10"/>
  <c r="I10"/>
  <c r="J10"/>
  <c r="K10"/>
  <c r="L10"/>
  <c r="E10"/>
  <c r="F11"/>
  <c r="G11"/>
  <c r="H11"/>
  <c r="I11"/>
  <c r="J11"/>
  <c r="K11"/>
  <c r="L11"/>
  <c r="E11"/>
  <c r="D155"/>
  <c r="D154"/>
  <c r="D153"/>
  <c r="D152"/>
  <c r="L150"/>
  <c r="K150"/>
  <c r="J150"/>
  <c r="I150"/>
  <c r="H150"/>
  <c r="G150"/>
  <c r="F150"/>
  <c r="E150"/>
  <c r="D150" l="1"/>
  <c r="D146"/>
  <c r="D140"/>
  <c r="D134"/>
  <c r="D128"/>
  <c r="D122"/>
  <c r="D116"/>
  <c r="D110"/>
  <c r="D104"/>
  <c r="D98"/>
  <c r="D92"/>
  <c r="D86"/>
  <c r="D80"/>
  <c r="D74"/>
  <c r="D68"/>
  <c r="D62"/>
  <c r="D56"/>
  <c r="D50"/>
  <c r="D44"/>
  <c r="D38"/>
  <c r="D32"/>
  <c r="D26"/>
  <c r="D20"/>
  <c r="D14"/>
  <c r="D141"/>
  <c r="D147"/>
  <c r="D135"/>
  <c r="D129"/>
  <c r="D123"/>
  <c r="D117"/>
  <c r="D111"/>
  <c r="D105"/>
  <c r="D99"/>
  <c r="D93"/>
  <c r="D87"/>
  <c r="D81"/>
  <c r="D75"/>
  <c r="D69"/>
  <c r="D63"/>
  <c r="D57"/>
  <c r="D51"/>
  <c r="D45"/>
  <c r="D39"/>
  <c r="D33"/>
  <c r="D27"/>
  <c r="D21"/>
  <c r="D15"/>
  <c r="D148"/>
  <c r="D142"/>
  <c r="D136"/>
  <c r="D130"/>
  <c r="D118"/>
  <c r="D112"/>
  <c r="D106"/>
  <c r="D100"/>
  <c r="D94"/>
  <c r="D88"/>
  <c r="D82"/>
  <c r="D76"/>
  <c r="D70"/>
  <c r="D64"/>
  <c r="D58"/>
  <c r="D52"/>
  <c r="D46"/>
  <c r="D40"/>
  <c r="D34"/>
  <c r="D28"/>
  <c r="D22"/>
  <c r="D16"/>
  <c r="D101"/>
  <c r="D149"/>
  <c r="D143"/>
  <c r="D137"/>
  <c r="D131"/>
  <c r="D125"/>
  <c r="D119"/>
  <c r="D113"/>
  <c r="D107"/>
  <c r="D95"/>
  <c r="D89"/>
  <c r="D83"/>
  <c r="D77"/>
  <c r="D71"/>
  <c r="D65"/>
  <c r="D59"/>
  <c r="D53"/>
  <c r="D47"/>
  <c r="D41"/>
  <c r="D35"/>
  <c r="D29"/>
  <c r="D23"/>
  <c r="D17"/>
  <c r="K144"/>
  <c r="K138"/>
  <c r="K132"/>
  <c r="K126"/>
  <c r="K120"/>
  <c r="K114"/>
  <c r="K108"/>
  <c r="K102"/>
  <c r="K96"/>
  <c r="K90"/>
  <c r="K84"/>
  <c r="K78"/>
  <c r="K72"/>
  <c r="K66"/>
  <c r="K60"/>
  <c r="K54"/>
  <c r="K48"/>
  <c r="K42"/>
  <c r="K36"/>
  <c r="K30"/>
  <c r="K24"/>
  <c r="K18"/>
  <c r="K12"/>
  <c r="K6" l="1"/>
  <c r="I18"/>
  <c r="J18"/>
  <c r="L18"/>
  <c r="H18"/>
  <c r="G18"/>
  <c r="F18"/>
  <c r="E18"/>
  <c r="D11" l="1"/>
  <c r="D9"/>
  <c r="D18"/>
  <c r="D8"/>
  <c r="J144" l="1"/>
  <c r="J138"/>
  <c r="J132"/>
  <c r="J126"/>
  <c r="J120"/>
  <c r="J114"/>
  <c r="J108"/>
  <c r="J102"/>
  <c r="J96"/>
  <c r="J90"/>
  <c r="J84"/>
  <c r="J78"/>
  <c r="J72"/>
  <c r="J66"/>
  <c r="J60"/>
  <c r="J54"/>
  <c r="J48"/>
  <c r="J42"/>
  <c r="J36"/>
  <c r="J30"/>
  <c r="J24"/>
  <c r="J12"/>
  <c r="J6" l="1"/>
  <c r="F48"/>
  <c r="F36"/>
  <c r="L144" l="1"/>
  <c r="I144"/>
  <c r="H144"/>
  <c r="G144"/>
  <c r="F144"/>
  <c r="E144"/>
  <c r="L138"/>
  <c r="I138"/>
  <c r="H138"/>
  <c r="G138"/>
  <c r="F138"/>
  <c r="E138"/>
  <c r="L132"/>
  <c r="I132"/>
  <c r="H132"/>
  <c r="G132"/>
  <c r="F132"/>
  <c r="E132"/>
  <c r="L126"/>
  <c r="I126"/>
  <c r="H126"/>
  <c r="G126"/>
  <c r="F126"/>
  <c r="E126"/>
  <c r="L120"/>
  <c r="I120"/>
  <c r="H120"/>
  <c r="G120"/>
  <c r="E120"/>
  <c r="L114"/>
  <c r="I114"/>
  <c r="H114"/>
  <c r="G114"/>
  <c r="F114"/>
  <c r="E114"/>
  <c r="L108"/>
  <c r="I108"/>
  <c r="H108"/>
  <c r="G108"/>
  <c r="F108"/>
  <c r="E108"/>
  <c r="L102"/>
  <c r="I102"/>
  <c r="H102"/>
  <c r="G102"/>
  <c r="F102"/>
  <c r="E102"/>
  <c r="L96"/>
  <c r="I96"/>
  <c r="H96"/>
  <c r="G96"/>
  <c r="F96"/>
  <c r="E96"/>
  <c r="L90"/>
  <c r="I90"/>
  <c r="H90"/>
  <c r="G90"/>
  <c r="F90"/>
  <c r="E90"/>
  <c r="L84"/>
  <c r="I84"/>
  <c r="H84"/>
  <c r="G84"/>
  <c r="F84"/>
  <c r="E84"/>
  <c r="L78"/>
  <c r="I78"/>
  <c r="H78"/>
  <c r="G78"/>
  <c r="F78"/>
  <c r="E78"/>
  <c r="L72"/>
  <c r="I72"/>
  <c r="H72"/>
  <c r="G72"/>
  <c r="F72"/>
  <c r="E72"/>
  <c r="L66"/>
  <c r="I66"/>
  <c r="H66"/>
  <c r="G66"/>
  <c r="F66"/>
  <c r="E66"/>
  <c r="L60"/>
  <c r="I60"/>
  <c r="H60"/>
  <c r="G60"/>
  <c r="F60"/>
  <c r="E60"/>
  <c r="L54"/>
  <c r="I54"/>
  <c r="H54"/>
  <c r="G54"/>
  <c r="F54"/>
  <c r="E54"/>
  <c r="L48"/>
  <c r="I48"/>
  <c r="H48"/>
  <c r="G48"/>
  <c r="E48"/>
  <c r="L42"/>
  <c r="I42"/>
  <c r="H42"/>
  <c r="G42"/>
  <c r="F42"/>
  <c r="E42"/>
  <c r="L36"/>
  <c r="I36"/>
  <c r="H36"/>
  <c r="G36"/>
  <c r="E36"/>
  <c r="L30"/>
  <c r="I30"/>
  <c r="H30"/>
  <c r="G30"/>
  <c r="F30"/>
  <c r="E30"/>
  <c r="L24"/>
  <c r="I24"/>
  <c r="H24"/>
  <c r="G24"/>
  <c r="F24"/>
  <c r="E24"/>
  <c r="L12"/>
  <c r="I12"/>
  <c r="H12"/>
  <c r="G12"/>
  <c r="F12"/>
  <c r="E12"/>
  <c r="G6" l="1"/>
  <c r="E6"/>
  <c r="L6"/>
  <c r="H6"/>
  <c r="I6"/>
  <c r="D24"/>
  <c r="D36"/>
  <c r="D54"/>
  <c r="D66"/>
  <c r="D78"/>
  <c r="D90"/>
  <c r="D102"/>
  <c r="D114"/>
  <c r="D42"/>
  <c r="D144"/>
  <c r="D48"/>
  <c r="D126"/>
  <c r="D138"/>
  <c r="D132"/>
  <c r="D12"/>
  <c r="D30"/>
  <c r="D60"/>
  <c r="D72"/>
  <c r="D84"/>
  <c r="D96"/>
  <c r="D108"/>
  <c r="F124" l="1"/>
  <c r="D124" l="1"/>
  <c r="D10"/>
  <c r="F120"/>
  <c r="F6" s="1"/>
  <c r="D120" l="1"/>
  <c r="D6" l="1"/>
  <c r="M6"/>
</calcChain>
</file>

<file path=xl/sharedStrings.xml><?xml version="1.0" encoding="utf-8"?>
<sst xmlns="http://schemas.openxmlformats.org/spreadsheetml/2006/main" count="280" uniqueCount="113">
  <si>
    <t>Статус</t>
  </si>
  <si>
    <t>Муниципальная программа</t>
  </si>
  <si>
    <t>Источник финансирования</t>
  </si>
  <si>
    <t>Всего</t>
  </si>
  <si>
    <t>Оценка расходов, тыс. руб.</t>
  </si>
  <si>
    <t>Всего (нарастающим итогом с начала реализации программы)</t>
  </si>
  <si>
    <t xml:space="preserve">Ресурсное обеспечение
и прогнозная (справочная) оценка расходов бюджета муниципального 
образования на реализацию целей муниципальной программы 
(с учетом средств межбюджетных трансфертов)
</t>
  </si>
  <si>
    <t>Организация культурно-массовых мероприятий и мероприятий по развитию туризма</t>
  </si>
  <si>
    <t>Осуществление деятельности парка культуры и отдыха</t>
  </si>
  <si>
    <t>Осуществление деятельности учреждений библиотечной системы</t>
  </si>
  <si>
    <t>Осуществление деятельности учреждений дополнительного образования детей в области культуры и искусства</t>
  </si>
  <si>
    <t>Обеспечение деятельности органов местного самоуправления</t>
  </si>
  <si>
    <t>Обеспечение предоставления гарантий и компенсаций</t>
  </si>
  <si>
    <t>Укрепление материально-технической базы муниципальных учреждений сферы культуры, оснащение учреждений культуры сценическим реквизитом, мебелью, одеждой сцены и т.д.</t>
  </si>
  <si>
    <t>Строительные и ремонтные работы учреждений культуры</t>
  </si>
  <si>
    <t>Обеспечение деятельности дворцов и домов культуры</t>
  </si>
  <si>
    <t>Основное мероприятие 3.</t>
  </si>
  <si>
    <t>Основное мероприятие 4.</t>
  </si>
  <si>
    <t>Комплектование документных фондов муниципальных библиотек</t>
  </si>
  <si>
    <t>Основное мероприятие 7.</t>
  </si>
  <si>
    <t>Осуществление деятельности музея</t>
  </si>
  <si>
    <t>Основное мероприятие 9.</t>
  </si>
  <si>
    <t>Основное мероприятие 11.</t>
  </si>
  <si>
    <t>Основное мероприятие 12.</t>
  </si>
  <si>
    <t>Основное мероприятие 13.</t>
  </si>
  <si>
    <t>Основное мероприятие 14.</t>
  </si>
  <si>
    <t>Основное мероприятие 15.</t>
  </si>
  <si>
    <t>Обеспечение деятельности отрасли культуры</t>
  </si>
  <si>
    <t>Основное мероприятие 16.</t>
  </si>
  <si>
    <t>Поддержка добровольческих (волонтерских) и некоммерческих организаций в целях стимулирования их работы по реализации социокультурных проектов, в сельской местности</t>
  </si>
  <si>
    <t>Основное мероприятие 17.</t>
  </si>
  <si>
    <t>Основное мероприятие 18.</t>
  </si>
  <si>
    <t>в том числе:</t>
  </si>
  <si>
    <t>Реализация отдельных мероприятий регионального проекта «Творческие люди» в части подготовки и переподготовки кадров для отрасли культуры</t>
  </si>
  <si>
    <t xml:space="preserve">Реконструкция скейт-площадки </t>
  </si>
  <si>
    <t>Обеспечение повышения оплаты труда отдельных категорий работников в сфере культуры</t>
  </si>
  <si>
    <t>Оснащение образовательных учреждений в сфере культуры (детских школ искусств по видам искусств и училищ) музыкальными инструментами, оборудованием и учебными материалами</t>
  </si>
  <si>
    <t>Поддержка отрасли культуры, обеспечение государственной поддержки лучших работников сельских учреждений культуры</t>
  </si>
  <si>
    <t>Основное мероприятие 1.</t>
  </si>
  <si>
    <t>Основное мероприятие 10.</t>
  </si>
  <si>
    <t>Основное мероприятие 20.</t>
  </si>
  <si>
    <t xml:space="preserve">Основное мероприятие 5.                  </t>
  </si>
  <si>
    <t xml:space="preserve">Основное мероприятие 6.                 </t>
  </si>
  <si>
    <t xml:space="preserve">Основное мероприятие 8.                </t>
  </si>
  <si>
    <t>Основное мероприятие 19.</t>
  </si>
  <si>
    <t>№ п/п</t>
  </si>
  <si>
    <t>Наименование основного мероприятия муниципальной программы</t>
  </si>
  <si>
    <t>Наименование показателя ед. изм.</t>
  </si>
  <si>
    <t>Плановое значение по годам</t>
  </si>
  <si>
    <t>Наименование субсидии и (или) иного межбюджетного трансферта</t>
  </si>
  <si>
    <t>Результат использования субсидии</t>
  </si>
  <si>
    <t>Показатель результата использования субсидии и (или) иных межбюджетных трансфертов</t>
  </si>
  <si>
    <t>Субсидия на поддержку отрасли культуры</t>
  </si>
  <si>
    <t xml:space="preserve">Количество посещений организаций культуры по отношению к уровню 2017 года (в части посещений библиотек) </t>
  </si>
  <si>
    <t>Укрепление материально-технической базы муниципальных учреждений сферы культуры, в том числе за счет средств субсидий из бюджетов вышестоящих уровней</t>
  </si>
  <si>
    <t>Укрепление материально-технической базы муниципальных учреждений сферы культуры</t>
  </si>
  <si>
    <t>Реализованы народные проекты в сфере культуры в муниципальном образовании «Усинск»</t>
  </si>
  <si>
    <t>Удельный вес народных проектов, реализованных в полном объеме и в установленные сроки, от общего количества народных проектов, включенных в Соглашение с муниципальным образованием «Усинск»</t>
  </si>
  <si>
    <t>%</t>
  </si>
  <si>
    <t>Субсидия бюджетам муниципальных образований на софинансирование расходных обязательств органов местного самоуправления, связанных с повышением оплаты труда отдельных категорий работников в сфере культуры</t>
  </si>
  <si>
    <t>Рубль</t>
  </si>
  <si>
    <t>Человек</t>
  </si>
  <si>
    <t>Средняя численность участников клубных формирований в расчете на 1 тыс. человек</t>
  </si>
  <si>
    <t>Обеспечена пожарная безопасность и антитеррористическая защищенность муниципальных учреждений сферы культуры</t>
  </si>
  <si>
    <t>Оказана государственная поддержка лучшим работникам сельских учреждений культуры</t>
  </si>
  <si>
    <t>Основное мероприятие 4. Комплектование документных фондов муниципальных библиотек</t>
  </si>
  <si>
    <t>Основное мероприятие 11. Укрепление материально-технической базы муниципальных учреждений сферы культуры, оснащение учреждений культуры сценическим реквизитом, мебелью, одеждой сцены и т.д.</t>
  </si>
  <si>
    <t>Основное мероприятие 14. Обеспечение повышения оплаты труда отдельных категорий работников в сфере культуры</t>
  </si>
  <si>
    <t xml:space="preserve">Основное мероприятие 20.  Поддержка отрасли культуры, обеспечение государственной поддержки лучших работников сельских учреждений культуры
</t>
  </si>
  <si>
    <t>Основное мероприятие 21.</t>
  </si>
  <si>
    <t>Основное мероприятие 22.</t>
  </si>
  <si>
    <t>Проведены мероприятия по комплектованию книжных фондов библиотек муниципальных образований и государственных общедоступных библиотек субъектов РФ</t>
  </si>
  <si>
    <t>Единица</t>
  </si>
  <si>
    <t xml:space="preserve">Реализованы народные проекты в области этнокультурного развития народов, проживающих на территории Республики Коми в муниципальных образованиях Республики Коми </t>
  </si>
  <si>
    <t>Субсидии на реализацию народных проектов, прошедших отбор в рамках проекта «Народный бюджет», в области этнокультурного развития народов, проживающих на территории Республики Коми</t>
  </si>
  <si>
    <t>Субсидии на техническое оснащение региональных и муниципальных музеев</t>
  </si>
  <si>
    <t>Технически оснащены региональные и муниципальные музеи</t>
  </si>
  <si>
    <t xml:space="preserve">        Таблица 4</t>
  </si>
  <si>
    <t>Федеральный бюджет</t>
  </si>
  <si>
    <t>Республиканский бюджет Республики Коми</t>
  </si>
  <si>
    <t>Местный бюджет</t>
  </si>
  <si>
    <t xml:space="preserve">Внебюджетные источники </t>
  </si>
  <si>
    <t>Таблица 5</t>
  </si>
  <si>
    <t>Наименование муниципальной программы, подпрограммы, основного мероприятия, мероприятия</t>
  </si>
  <si>
    <t xml:space="preserve">Численность населения, охваченного народным проектом в области этнокультурного развития народов </t>
  </si>
  <si>
    <t>Тысяча человек</t>
  </si>
  <si>
    <t>Организация культурно-массовых мероприятий и мероприятий по реализации национальной политики</t>
  </si>
  <si>
    <t>Осуществлена замена окон в МБУДО «Детская школа искусств» города Усинска</t>
  </si>
  <si>
    <t>Завершен проект по замене окон в МБУДО «Детская школа искусств» города Усинска</t>
  </si>
  <si>
    <t>Реализованы народные проекты в сфере культуры в муниципальном округе «Усинск» Республики Коми</t>
  </si>
  <si>
    <t>Приобретены светодиодные светильники для МБУДО «Детская школа искусств» города Усинска</t>
  </si>
  <si>
    <t>Основное мероприятие 23.</t>
  </si>
  <si>
    <t>Осуществление деятельности парка отдыха</t>
  </si>
  <si>
    <t>Среднемесячная заработная плата работников муниципальных учреждений культуры в муниципальном образовании за текущий год</t>
  </si>
  <si>
    <t>Доля расходов на оплату труда административно-управленческого и вспомогательного персонала в фонде оплаты труда работников муниципальных учреждений культуры - не более 40 процентов</t>
  </si>
  <si>
    <t>Выполнены мероприятия Плана по оптимизации бюджетных расходов в сфере культуры</t>
  </si>
  <si>
    <t>Процент</t>
  </si>
  <si>
    <t>не более 40</t>
  </si>
  <si>
    <t xml:space="preserve">Информация о показателях результатов использования субсидий и (или) иных межбюджетных трансфертов, предоставляемых из республиканского бюджета Республики Коми
</t>
  </si>
  <si>
    <r>
      <t xml:space="preserve">Основное мероприятие 22.  Реализация мероприятий регионального проекта 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Times New Roman"/>
        <family val="1"/>
        <charset val="204"/>
      </rPr>
      <t xml:space="preserve">Культурная среда» (Укрепление материально-технической базы муниципальных учреждений сферы культуры)
</t>
    </r>
  </si>
  <si>
    <t xml:space="preserve">Основное мероприятие 21.  Реализация народных проектов, прошедших отбор в рамках проекта «Народный бюджет», в области этнокультурного развития народов, проживающих на территории Республики Коми
</t>
  </si>
  <si>
    <t>Субсидии на государственную поддержку отрасли культуры (Федеральный проект «Творческие люди») (государственная поддержка лучших работников сельских учреждений культуры)</t>
  </si>
  <si>
    <t>Основное мероприятие 13. Реализация народных проектов в сфере культуры, прошедших отбор в рамках проекта «Народный бюджет»</t>
  </si>
  <si>
    <t>Субсидии на реализацию народных проектов в сфере культуры, прошедших отбор в рамках проекта «Народный бюджет»</t>
  </si>
  <si>
    <t>Иные межбюджетные  трансферты, имеющие целевое назначение, в целях софинансирования в полном объеме расходных обязательств органов местного самоуправления в Республике Коми, возникающих при выполнении полномочий по решению вопросов местного значения, направленных на исполнение наказов избирателей</t>
  </si>
  <si>
    <t>Осуществлен ремонт, капитальный ремонт и оснащены специальным оборудованием и материалами здания муниципальных учреждений сферы культуры, обновлена материально-техническая база</t>
  </si>
  <si>
    <t>Основное мероприятие 2 (действует до 31.12.2023г.)</t>
  </si>
  <si>
    <t>Основное мероприятие 2 (действует с 01.01.2024г.)</t>
  </si>
  <si>
    <t>Реализация мероприятий регионального проекта «Культурная среда» (Укрепление материально-технической базы муниципальных учреждений сферы культуры)</t>
  </si>
  <si>
    <t xml:space="preserve">Реализация народных проектов, прошедших отбор в рамках проекта «Народный бюджет», в области этнокультурного развития народов, проживающих на территории Республики Коми
</t>
  </si>
  <si>
    <t>Реализация народных проектов в сфере культуры, прошедших отбор в рамках проекта «Народный бюджет»</t>
  </si>
  <si>
    <t xml:space="preserve">«Развитие культуры и национальной политики» </t>
  </si>
  <si>
    <t>Функционирование аппарата Управления культуры и национальной политики администрации муниципального округа «Усинск»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</si>
</sst>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1F5F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4" fontId="9" fillId="2" borderId="6">
      <alignment horizontal="right" vertical="top" shrinkToFit="1"/>
    </xf>
    <xf numFmtId="4" fontId="10" fillId="0" borderId="6">
      <alignment horizontal="right" vertical="top" shrinkToFit="1"/>
    </xf>
  </cellStyleXfs>
  <cellXfs count="92">
    <xf numFmtId="0" fontId="0" fillId="0" borderId="0" xfId="0"/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1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/>
    </xf>
    <xf numFmtId="0" fontId="5" fillId="0" borderId="0" xfId="0" applyFont="1" applyFill="1"/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164" fontId="6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164" fontId="0" fillId="0" borderId="0" xfId="0" applyNumberFormat="1" applyFill="1" applyAlignment="1">
      <alignment horizontal="center" vertical="center"/>
    </xf>
    <xf numFmtId="164" fontId="10" fillId="0" borderId="6" xfId="4" applyNumberFormat="1" applyFill="1" applyProtection="1">
      <alignment horizontal="right" vertical="top" shrinkToFit="1"/>
    </xf>
    <xf numFmtId="164" fontId="9" fillId="0" borderId="6" xfId="3" applyNumberFormat="1" applyFill="1" applyProtection="1">
      <alignment horizontal="right" vertical="top" shrinkToFit="1"/>
    </xf>
    <xf numFmtId="165" fontId="1" fillId="0" borderId="1" xfId="0" applyNumberFormat="1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0" fillId="0" borderId="0" xfId="0" applyNumberFormat="1" applyFill="1"/>
    <xf numFmtId="1" fontId="0" fillId="0" borderId="0" xfId="0" applyNumberFormat="1" applyFill="1" applyAlignment="1">
      <alignment horizontal="center" vertical="center"/>
    </xf>
    <xf numFmtId="164" fontId="10" fillId="0" borderId="6" xfId="4" applyNumberFormat="1" applyFill="1" applyAlignment="1" applyProtection="1">
      <alignment horizontal="left" vertical="top" shrinkToFit="1"/>
    </xf>
    <xf numFmtId="164" fontId="9" fillId="0" borderId="6" xfId="3" applyNumberFormat="1" applyFill="1" applyAlignment="1" applyProtection="1">
      <alignment horizontal="left" vertical="top" shrinkToFit="1"/>
    </xf>
    <xf numFmtId="164" fontId="10" fillId="0" borderId="6" xfId="3" applyNumberFormat="1" applyFont="1" applyFill="1" applyAlignment="1" applyProtection="1">
      <alignment horizontal="left" vertical="top" shrinkToFit="1"/>
    </xf>
    <xf numFmtId="164" fontId="0" fillId="0" borderId="0" xfId="0" applyNumberFormat="1" applyFont="1" applyFill="1" applyAlignment="1">
      <alignment horizontal="left" vertical="top"/>
    </xf>
    <xf numFmtId="164" fontId="0" fillId="0" borderId="0" xfId="0" applyNumberFormat="1" applyFill="1" applyAlignment="1">
      <alignment horizontal="left" vertical="top"/>
    </xf>
    <xf numFmtId="164" fontId="10" fillId="0" borderId="6" xfId="4" applyNumberFormat="1" applyFont="1" applyFill="1" applyAlignment="1" applyProtection="1">
      <alignment horizontal="left" vertical="top" shrinkToFit="1"/>
    </xf>
    <xf numFmtId="1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1" fontId="2" fillId="0" borderId="0" xfId="0" applyNumberFormat="1" applyFont="1" applyFill="1" applyAlignment="1">
      <alignment horizontal="right" vertical="top" wrapText="1"/>
    </xf>
    <xf numFmtId="164" fontId="2" fillId="0" borderId="0" xfId="0" applyNumberFormat="1" applyFont="1" applyFill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right"/>
    </xf>
    <xf numFmtId="2" fontId="1" fillId="0" borderId="0" xfId="0" applyNumberFormat="1" applyFont="1" applyFill="1"/>
    <xf numFmtId="1" fontId="2" fillId="0" borderId="0" xfId="0" applyNumberFormat="1" applyFont="1" applyFill="1" applyAlignment="1">
      <alignment horizontal="right" vertical="top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right" vertical="top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right" vertical="top" wrapText="1"/>
    </xf>
    <xf numFmtId="1" fontId="2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165" fontId="3" fillId="0" borderId="3" xfId="0" applyNumberFormat="1" applyFont="1" applyFill="1" applyBorder="1" applyAlignment="1">
      <alignment horizontal="left" vertical="top" wrapText="1"/>
    </xf>
    <xf numFmtId="165" fontId="3" fillId="0" borderId="5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165" fontId="1" fillId="0" borderId="3" xfId="0" applyNumberFormat="1" applyFont="1" applyFill="1" applyBorder="1" applyAlignment="1">
      <alignment horizontal="left" vertical="top" wrapText="1"/>
    </xf>
    <xf numFmtId="165" fontId="1" fillId="0" borderId="5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/>
    </xf>
    <xf numFmtId="0" fontId="2" fillId="0" borderId="2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righ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">
    <cellStyle name="ex73" xfId="3"/>
    <cellStyle name="ex78" xfId="4"/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5"/>
  <sheetViews>
    <sheetView tabSelected="1" view="pageBreakPreview" zoomScale="80" zoomScaleNormal="100" zoomScaleSheetLayoutView="80" workbookViewId="0">
      <selection activeCell="B66" sqref="B66:B71"/>
    </sheetView>
  </sheetViews>
  <sheetFormatPr defaultColWidth="8.85546875" defaultRowHeight="12.75"/>
  <cols>
    <col min="1" max="1" width="21.28515625" style="3" customWidth="1"/>
    <col min="2" max="2" width="39.85546875" style="3" customWidth="1"/>
    <col min="3" max="3" width="22.28515625" style="7" customWidth="1"/>
    <col min="4" max="4" width="13" style="3" customWidth="1"/>
    <col min="5" max="5" width="10.140625" style="3" customWidth="1"/>
    <col min="6" max="6" width="11.5703125" style="40" customWidth="1"/>
    <col min="7" max="7" width="10.5703125" style="3" customWidth="1"/>
    <col min="8" max="8" width="10.5703125" style="33" customWidth="1"/>
    <col min="9" max="12" width="10.5703125" style="3" customWidth="1"/>
    <col min="13" max="13" width="10.28515625" style="3" bestFit="1" customWidth="1"/>
    <col min="14" max="16384" width="8.85546875" style="3"/>
  </cols>
  <sheetData>
    <row r="1" spans="1:13" ht="21" customHeight="1">
      <c r="A1" s="2"/>
      <c r="B1" s="2"/>
      <c r="C1" s="2"/>
      <c r="D1" s="2"/>
      <c r="E1" s="2"/>
      <c r="F1" s="39"/>
      <c r="G1" s="2"/>
      <c r="H1" s="32"/>
      <c r="I1" s="64" t="s">
        <v>77</v>
      </c>
      <c r="J1" s="64"/>
      <c r="K1" s="64"/>
      <c r="L1" s="65"/>
    </row>
    <row r="2" spans="1:13" ht="71.25" customHeight="1">
      <c r="A2" s="66" t="s">
        <v>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3" ht="12.75" customHeight="1">
      <c r="A3" s="67" t="s">
        <v>0</v>
      </c>
      <c r="B3" s="67" t="s">
        <v>83</v>
      </c>
      <c r="C3" s="67" t="s">
        <v>2</v>
      </c>
      <c r="D3" s="67" t="s">
        <v>4</v>
      </c>
      <c r="E3" s="67"/>
      <c r="F3" s="67"/>
      <c r="G3" s="67"/>
      <c r="H3" s="67"/>
      <c r="I3" s="67"/>
      <c r="J3" s="67"/>
      <c r="K3" s="67"/>
      <c r="L3" s="67"/>
    </row>
    <row r="4" spans="1:13" ht="78" customHeight="1">
      <c r="A4" s="67"/>
      <c r="B4" s="67"/>
      <c r="C4" s="67"/>
      <c r="D4" s="38" t="s">
        <v>5</v>
      </c>
      <c r="E4" s="1">
        <v>2020</v>
      </c>
      <c r="F4" s="1">
        <v>2021</v>
      </c>
      <c r="G4" s="1">
        <v>2022</v>
      </c>
      <c r="H4" s="1">
        <v>2023</v>
      </c>
      <c r="I4" s="1">
        <v>2024</v>
      </c>
      <c r="J4" s="1">
        <v>2025</v>
      </c>
      <c r="K4" s="1">
        <v>2026</v>
      </c>
      <c r="L4" s="1">
        <v>2027</v>
      </c>
    </row>
    <row r="5" spans="1:1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53">
        <v>8</v>
      </c>
      <c r="I5" s="1">
        <v>9</v>
      </c>
      <c r="J5" s="1">
        <v>10</v>
      </c>
      <c r="K5" s="1">
        <v>11</v>
      </c>
      <c r="L5" s="1">
        <v>12</v>
      </c>
    </row>
    <row r="6" spans="1:13" ht="12.75" customHeight="1">
      <c r="A6" s="62" t="s">
        <v>1</v>
      </c>
      <c r="B6" s="62" t="s">
        <v>111</v>
      </c>
      <c r="C6" s="16" t="s">
        <v>3</v>
      </c>
      <c r="D6" s="17">
        <f>E6+F6+G6+H6+I6+J6+K6+L6</f>
        <v>2694977.3840499995</v>
      </c>
      <c r="E6" s="17">
        <f>E12+E18+E24+E30+E36+E42+E48+E54+E60+E66+E72+E78+E84+E90+E96+E102+E108+E114+E120+E126+E132+E138+E144+E150+0.1</f>
        <v>262164.19999999995</v>
      </c>
      <c r="F6" s="17">
        <f>F12+F18+F24+F30+F36+F42+F48+F54+F60+F66+F72+F78+F84+F90+F96+F102+F108+F114+F120+F126+F132+F138+F144+F150</f>
        <v>299903.14999999997</v>
      </c>
      <c r="G6" s="17">
        <f>G12+G18+G24+G30+G36+G42+G48+G54+G60+G66+G72+G78+G84+G90+G96+G102+G108+G114+G120+G126+G132+G138+G144+G150</f>
        <v>325127.92988999997</v>
      </c>
      <c r="H6" s="17">
        <f>H12+H18+H24+H30+H36+H42+H48+H54+H60+H66+H72+H78+H84+H90+H96+H102+H108+H114+H120+H126+H132+H138+H144+H150</f>
        <v>336999.41126000008</v>
      </c>
      <c r="I6" s="17">
        <f>I12+I18+I24+I30+I36+I42+I48+I54+I60+I66+I72+I78+I84+I90+I96+I102+I108+I114+I120+I126+I132+I138+I144+I150</f>
        <v>368374.36784000002</v>
      </c>
      <c r="J6" s="17">
        <f>J12+J18+J24+J30+J36+J42+J48+J54+J60+J66+J72+J78+J84+J90+J96+J102+J108+J114+J120+J126+J132+J138+J144+J150</f>
        <v>389408.70659999998</v>
      </c>
      <c r="K6" s="17">
        <f t="shared" ref="K6:L6" si="0">K12+K18+K24+K30+K36+K42+K48+K54+K60+K66+K72+K78+K84+K90+K96+K102+K108+K114+K120+K126+K132+K138+K144+K150</f>
        <v>356740.20922999992</v>
      </c>
      <c r="L6" s="17">
        <f t="shared" si="0"/>
        <v>356259.40922999999</v>
      </c>
      <c r="M6" s="37">
        <f>SUM(E6:J6)</f>
        <v>1981977.7655899997</v>
      </c>
    </row>
    <row r="7" spans="1:13">
      <c r="A7" s="63"/>
      <c r="B7" s="63"/>
      <c r="C7" s="16" t="s">
        <v>32</v>
      </c>
      <c r="D7" s="17"/>
      <c r="E7" s="17"/>
      <c r="F7" s="17"/>
      <c r="G7" s="17"/>
      <c r="H7" s="17"/>
      <c r="I7" s="17"/>
      <c r="J7" s="17"/>
      <c r="K7" s="17"/>
      <c r="L7" s="17"/>
    </row>
    <row r="8" spans="1:13">
      <c r="A8" s="63"/>
      <c r="B8" s="63"/>
      <c r="C8" s="16" t="s">
        <v>78</v>
      </c>
      <c r="D8" s="17">
        <f t="shared" ref="D8" si="1">E8+F8+G8+H8+I8+J8+K8+L8</f>
        <v>9362.4321799999998</v>
      </c>
      <c r="E8" s="17">
        <f>E14+E20+E26+E32+E38+E44+E50+E56+E62+E68+E74+E80+E86+E92+E98+E104+E110+E116+E122+E128+E134+E140+E146+E152</f>
        <v>563</v>
      </c>
      <c r="F8" s="17">
        <f t="shared" ref="F8:L8" si="2">F14+F20+F26+F32+F38+F44+F50+F56+F62+F68+F74+F80+F86+F92+F98+F104+F110+F116+F122+F128+F134+F140+F146+F152</f>
        <v>5932.9</v>
      </c>
      <c r="G8" s="17">
        <f t="shared" si="2"/>
        <v>377.97135000000003</v>
      </c>
      <c r="H8" s="17">
        <f t="shared" si="2"/>
        <v>2241.5131500000002</v>
      </c>
      <c r="I8" s="17">
        <f t="shared" si="2"/>
        <v>124.67067999999999</v>
      </c>
      <c r="J8" s="17">
        <f t="shared" si="2"/>
        <v>122.377</v>
      </c>
      <c r="K8" s="17">
        <f t="shared" si="2"/>
        <v>0</v>
      </c>
      <c r="L8" s="17">
        <f t="shared" si="2"/>
        <v>0</v>
      </c>
    </row>
    <row r="9" spans="1:13" ht="25.5">
      <c r="A9" s="63"/>
      <c r="B9" s="63"/>
      <c r="C9" s="30" t="s">
        <v>79</v>
      </c>
      <c r="D9" s="17">
        <f>E9+F9+G9+H9+I9+J9+K9+L9</f>
        <v>911133.32120999997</v>
      </c>
      <c r="E9" s="17">
        <f>E15+E21+E27+E33+E39+E45+E51+E57+E63+E69+E75+E81+E87+E93+E99+E105+E111+E117+E123+E129+E135+E141+E147+E153+0.1</f>
        <v>55416.4</v>
      </c>
      <c r="F9" s="17">
        <f>F15+F21+F27+F33+F39+F45+F51+F57+F63+F69+F75+F81+F87+F93+F99+F105+F111+F117+F123+F129+F135+F141+F147+F153-0.01</f>
        <v>70335.240000000005</v>
      </c>
      <c r="G9" s="17">
        <f>G15+G21+G27+G33+G39+G45+G51+G57+G63+G69+G75+G81+G87+G93+G99+G105+G111+G117+G123+G129+G135+G141+G147+G153</f>
        <v>90670.603289999999</v>
      </c>
      <c r="H9" s="17">
        <f t="shared" ref="H9:L9" si="3">H15+H21+H27+H33+H39+H45+H51+H57+H63+H69+H75+H81+H87+H93+H99+H105+H111+H117+H123+H129+H135+H141+H147+H153</f>
        <v>110085.78630000001</v>
      </c>
      <c r="I9" s="17">
        <f t="shared" si="3"/>
        <v>148112.83637999999</v>
      </c>
      <c r="J9" s="17">
        <f t="shared" si="3"/>
        <v>147846.11524000001</v>
      </c>
      <c r="K9" s="17">
        <f t="shared" si="3"/>
        <v>144333.16999999998</v>
      </c>
      <c r="L9" s="17">
        <f t="shared" si="3"/>
        <v>144333.16999999998</v>
      </c>
    </row>
    <row r="10" spans="1:13">
      <c r="A10" s="63"/>
      <c r="B10" s="63"/>
      <c r="C10" s="30" t="s">
        <v>80</v>
      </c>
      <c r="D10" s="17">
        <f>E10+F10+G10+H10+I10+J10+K10+L10</f>
        <v>1774151.7206600001</v>
      </c>
      <c r="E10" s="17">
        <f>E16+E22+E28+E34+E40+E46+E52+E58+E64+E70+E76+E82+E88+E94+E100+E106+E112+E118+E124+E130+E136+E142+E148+E154</f>
        <v>206184.8</v>
      </c>
      <c r="F10" s="17">
        <f t="shared" ref="F10:L10" si="4">F16+F22+F28+F34+F40+F46+F52+F58+F64+F70+F76+F82+F88+F94+F100+F106+F112+F118+F124+F130+F136+F142+F148+F154</f>
        <v>223635.09999999995</v>
      </c>
      <c r="G10" s="17">
        <f t="shared" si="4"/>
        <v>234079.35524999999</v>
      </c>
      <c r="H10" s="17">
        <f t="shared" si="4"/>
        <v>224672.11181</v>
      </c>
      <c r="I10" s="17">
        <f t="shared" si="4"/>
        <v>220136.86078000005</v>
      </c>
      <c r="J10" s="17">
        <f t="shared" si="4"/>
        <v>241110.21436000004</v>
      </c>
      <c r="K10" s="17">
        <f t="shared" si="4"/>
        <v>212407.03922999999</v>
      </c>
      <c r="L10" s="17">
        <f t="shared" si="4"/>
        <v>211926.23922999995</v>
      </c>
    </row>
    <row r="11" spans="1:13" ht="25.5">
      <c r="A11" s="63"/>
      <c r="B11" s="63"/>
      <c r="C11" s="30" t="s">
        <v>81</v>
      </c>
      <c r="D11" s="17">
        <f>E11+F11+G11+H11+I11+J11+K11+L11</f>
        <v>330</v>
      </c>
      <c r="E11" s="17">
        <f>E17+E23+E29+E35+E41+E47+E53+E59+E65+E71+E77+E83+E89+E95+E101+E107+E113+E119+E125+E131+E137+E143+E149+E155</f>
        <v>0</v>
      </c>
      <c r="F11" s="17">
        <f t="shared" ref="F11:L11" si="5">F17+F23+F29+F35+F41+F47+F53+F59+F65+F71+F77+F83+F89+F95+F101+F107+F113+F119+F125+F131+F137+F143+F149+F155</f>
        <v>0</v>
      </c>
      <c r="G11" s="17">
        <f t="shared" si="5"/>
        <v>0</v>
      </c>
      <c r="H11" s="17">
        <f t="shared" si="5"/>
        <v>0</v>
      </c>
      <c r="I11" s="17">
        <f t="shared" si="5"/>
        <v>0</v>
      </c>
      <c r="J11" s="17">
        <f t="shared" si="5"/>
        <v>330</v>
      </c>
      <c r="K11" s="17">
        <f t="shared" si="5"/>
        <v>0</v>
      </c>
      <c r="L11" s="17">
        <f t="shared" si="5"/>
        <v>0</v>
      </c>
    </row>
    <row r="12" spans="1:13" ht="12.75" customHeight="1">
      <c r="A12" s="59" t="s">
        <v>38</v>
      </c>
      <c r="B12" s="59" t="s">
        <v>15</v>
      </c>
      <c r="C12" s="16" t="s">
        <v>3</v>
      </c>
      <c r="D12" s="17">
        <f>E12+F12+G12+H12+I12+J12+K12+L12</f>
        <v>444271.48874</v>
      </c>
      <c r="E12" s="17">
        <f>E14+E15+E16+E17</f>
        <v>53905.5</v>
      </c>
      <c r="F12" s="17">
        <f t="shared" ref="F12:L12" si="6">F14+F15+F16+F17</f>
        <v>51165.2</v>
      </c>
      <c r="G12" s="17">
        <f t="shared" si="6"/>
        <v>50904.376550000001</v>
      </c>
      <c r="H12" s="17">
        <f t="shared" si="6"/>
        <v>52169.462079999998</v>
      </c>
      <c r="I12" s="17">
        <f t="shared" si="6"/>
        <v>56792.901160000001</v>
      </c>
      <c r="J12" s="17">
        <f t="shared" ref="J12:K12" si="7">J14+J15+J16+J17</f>
        <v>60828.090080000002</v>
      </c>
      <c r="K12" s="17">
        <f t="shared" si="7"/>
        <v>59406.69283</v>
      </c>
      <c r="L12" s="17">
        <f t="shared" si="6"/>
        <v>59099.266040000002</v>
      </c>
    </row>
    <row r="13" spans="1:13" ht="12.75" customHeight="1">
      <c r="A13" s="60"/>
      <c r="B13" s="60"/>
      <c r="C13" s="16" t="s">
        <v>32</v>
      </c>
      <c r="D13" s="17"/>
      <c r="E13" s="17"/>
      <c r="F13" s="17"/>
      <c r="G13" s="17"/>
      <c r="H13" s="17"/>
      <c r="I13" s="17"/>
      <c r="J13" s="17"/>
      <c r="K13" s="17"/>
      <c r="L13" s="17"/>
    </row>
    <row r="14" spans="1:13" ht="12.75" customHeight="1">
      <c r="A14" s="60"/>
      <c r="B14" s="60"/>
      <c r="C14" s="16" t="s">
        <v>78</v>
      </c>
      <c r="D14" s="17">
        <f t="shared" ref="D14" si="8">E14+F14+G14+H14+I14+J14+K14+L14</f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</row>
    <row r="15" spans="1:13" ht="25.5">
      <c r="A15" s="60"/>
      <c r="B15" s="60"/>
      <c r="C15" s="30" t="s">
        <v>79</v>
      </c>
      <c r="D15" s="17">
        <f>E15+F15+G15+H15+I15+J15+K15+L15</f>
        <v>369.03973000000002</v>
      </c>
      <c r="E15" s="17">
        <v>53.6</v>
      </c>
      <c r="F15" s="17">
        <v>32</v>
      </c>
      <c r="G15" s="17">
        <v>37.988690000000005</v>
      </c>
      <c r="H15" s="17">
        <v>40.17024</v>
      </c>
      <c r="I15" s="17">
        <v>43.069079999999992</v>
      </c>
      <c r="J15" s="17">
        <v>43.763460000000009</v>
      </c>
      <c r="K15" s="17">
        <v>59.224130000000002</v>
      </c>
      <c r="L15" s="17">
        <v>59.224130000000002</v>
      </c>
    </row>
    <row r="16" spans="1:13">
      <c r="A16" s="60"/>
      <c r="B16" s="60"/>
      <c r="C16" s="30" t="s">
        <v>80</v>
      </c>
      <c r="D16" s="17">
        <f>E16+F16+G16+H16+I16+J16+K16+L16</f>
        <v>443902.44900999998</v>
      </c>
      <c r="E16" s="17">
        <v>53851.9</v>
      </c>
      <c r="F16" s="17">
        <v>51133.2</v>
      </c>
      <c r="G16" s="17">
        <v>50866.387860000003</v>
      </c>
      <c r="H16" s="51">
        <v>52129.291839999998</v>
      </c>
      <c r="I16" s="51">
        <v>56749.83208</v>
      </c>
      <c r="J16" s="51">
        <v>60784.32662</v>
      </c>
      <c r="K16" s="51">
        <v>59347.468699999998</v>
      </c>
      <c r="L16" s="51">
        <v>59040.04191</v>
      </c>
    </row>
    <row r="17" spans="1:12" ht="25.5">
      <c r="A17" s="60"/>
      <c r="B17" s="60"/>
      <c r="C17" s="30" t="s">
        <v>81</v>
      </c>
      <c r="D17" s="17">
        <f>E17+F17+G17+H17+I17+J17+K17+L17</f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51">
        <v>0</v>
      </c>
      <c r="K17" s="51">
        <v>0</v>
      </c>
      <c r="L17" s="51">
        <v>0</v>
      </c>
    </row>
    <row r="18" spans="1:12">
      <c r="A18" s="59" t="s">
        <v>106</v>
      </c>
      <c r="B18" s="59" t="s">
        <v>7</v>
      </c>
      <c r="C18" s="16" t="s">
        <v>3</v>
      </c>
      <c r="D18" s="17">
        <f>E18+F18+G18+H18+I18+J18+K18+L18</f>
        <v>9136.6039999999994</v>
      </c>
      <c r="E18" s="17">
        <f>E20+E21+E22+E23</f>
        <v>2346.1</v>
      </c>
      <c r="F18" s="17">
        <f t="shared" ref="F18:L18" si="9">F20+F21+F22+F23</f>
        <v>2707.6</v>
      </c>
      <c r="G18" s="17">
        <f t="shared" si="9"/>
        <v>2308</v>
      </c>
      <c r="H18" s="17">
        <f t="shared" si="9"/>
        <v>1774.904</v>
      </c>
      <c r="I18" s="17">
        <f t="shared" si="9"/>
        <v>0</v>
      </c>
      <c r="J18" s="17">
        <f t="shared" si="9"/>
        <v>0</v>
      </c>
      <c r="K18" s="17">
        <f t="shared" ref="K18" si="10">K20+K21+K22+K23</f>
        <v>0</v>
      </c>
      <c r="L18" s="17">
        <f t="shared" si="9"/>
        <v>0</v>
      </c>
    </row>
    <row r="19" spans="1:12">
      <c r="A19" s="60"/>
      <c r="B19" s="60"/>
      <c r="C19" s="16" t="s">
        <v>32</v>
      </c>
      <c r="D19" s="17"/>
      <c r="E19" s="17"/>
      <c r="F19" s="17"/>
      <c r="G19" s="17"/>
      <c r="H19" s="17"/>
      <c r="I19" s="17"/>
      <c r="J19" s="17"/>
      <c r="K19" s="17"/>
      <c r="L19" s="17"/>
    </row>
    <row r="20" spans="1:12">
      <c r="A20" s="60"/>
      <c r="B20" s="60"/>
      <c r="C20" s="16" t="s">
        <v>78</v>
      </c>
      <c r="D20" s="17">
        <f t="shared" ref="D20" si="11">E20+F20+G20+H20+I20+J20+K20+L20</f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</row>
    <row r="21" spans="1:12" ht="25.5">
      <c r="A21" s="60"/>
      <c r="B21" s="60"/>
      <c r="C21" s="30" t="s">
        <v>79</v>
      </c>
      <c r="D21" s="17">
        <f>E21+F21+G21+H21+I21+J21+K21+L21</f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</row>
    <row r="22" spans="1:12" ht="12.75" customHeight="1">
      <c r="A22" s="60"/>
      <c r="B22" s="60"/>
      <c r="C22" s="30" t="s">
        <v>80</v>
      </c>
      <c r="D22" s="17">
        <f>E22+F22+G22+H22+I22+J22+K22+L22</f>
        <v>9136.6039999999994</v>
      </c>
      <c r="E22" s="17">
        <v>2346.1</v>
      </c>
      <c r="F22" s="17">
        <v>2707.6</v>
      </c>
      <c r="G22" s="17">
        <v>2308</v>
      </c>
      <c r="H22" s="51">
        <v>1774.904</v>
      </c>
      <c r="I22" s="51">
        <v>0</v>
      </c>
      <c r="J22" s="51">
        <v>0</v>
      </c>
      <c r="K22" s="51">
        <v>0</v>
      </c>
      <c r="L22" s="51">
        <v>0</v>
      </c>
    </row>
    <row r="23" spans="1:12" ht="25.5">
      <c r="A23" s="60"/>
      <c r="B23" s="60"/>
      <c r="C23" s="30" t="s">
        <v>81</v>
      </c>
      <c r="D23" s="17">
        <f>E23+F23+G23+H23+I23+J23+K23+L23</f>
        <v>0</v>
      </c>
      <c r="E23" s="17">
        <v>0</v>
      </c>
      <c r="F23" s="17">
        <v>0</v>
      </c>
      <c r="G23" s="17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</row>
    <row r="24" spans="1:12">
      <c r="A24" s="59" t="s">
        <v>107</v>
      </c>
      <c r="B24" s="59" t="s">
        <v>86</v>
      </c>
      <c r="C24" s="16" t="s">
        <v>3</v>
      </c>
      <c r="D24" s="17">
        <f>E24+F24+G24+H24+I24+J24+K24+L24</f>
        <v>9581.760290000002</v>
      </c>
      <c r="E24" s="17">
        <f>E26+E27+E28+E29</f>
        <v>0</v>
      </c>
      <c r="F24" s="17">
        <f t="shared" ref="F24:L24" si="12">F26+F27+F28+F29</f>
        <v>0</v>
      </c>
      <c r="G24" s="17">
        <f t="shared" si="12"/>
        <v>0</v>
      </c>
      <c r="H24" s="17">
        <f t="shared" si="12"/>
        <v>0</v>
      </c>
      <c r="I24" s="17">
        <f t="shared" si="12"/>
        <v>2145.8402900000001</v>
      </c>
      <c r="J24" s="17">
        <f t="shared" ref="J24:K24" si="13">J26+J27+J28+J29</f>
        <v>4769.5200000000004</v>
      </c>
      <c r="K24" s="17">
        <f t="shared" si="13"/>
        <v>1333.2</v>
      </c>
      <c r="L24" s="17">
        <f t="shared" si="12"/>
        <v>1333.2</v>
      </c>
    </row>
    <row r="25" spans="1:12">
      <c r="A25" s="60"/>
      <c r="B25" s="60"/>
      <c r="C25" s="16" t="s">
        <v>32</v>
      </c>
      <c r="D25" s="17"/>
      <c r="E25" s="17"/>
      <c r="F25" s="17"/>
      <c r="G25" s="17"/>
      <c r="H25" s="17"/>
      <c r="I25" s="17"/>
      <c r="J25" s="17"/>
      <c r="K25" s="17"/>
      <c r="L25" s="17"/>
    </row>
    <row r="26" spans="1:12">
      <c r="A26" s="60"/>
      <c r="B26" s="60"/>
      <c r="C26" s="16" t="s">
        <v>78</v>
      </c>
      <c r="D26" s="17">
        <f t="shared" ref="D26" si="14">E26+F26+G26+H26+I26+J26+K26+L26</f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</row>
    <row r="27" spans="1:12" ht="25.5">
      <c r="A27" s="60"/>
      <c r="B27" s="60"/>
      <c r="C27" s="30" t="s">
        <v>79</v>
      </c>
      <c r="D27" s="17">
        <f>E27+F27+G27+H27+I27+J27+K27+L27</f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</row>
    <row r="28" spans="1:12" ht="12.75" customHeight="1">
      <c r="A28" s="60"/>
      <c r="B28" s="60"/>
      <c r="C28" s="30" t="s">
        <v>80</v>
      </c>
      <c r="D28" s="17">
        <f>E28+F28+G28+H28+I28+J28+K28+L28</f>
        <v>9251.7602900000002</v>
      </c>
      <c r="E28" s="17">
        <v>0</v>
      </c>
      <c r="F28" s="17">
        <v>0</v>
      </c>
      <c r="G28" s="17">
        <v>0</v>
      </c>
      <c r="H28" s="51">
        <v>0</v>
      </c>
      <c r="I28" s="51">
        <v>2145.8402900000001</v>
      </c>
      <c r="J28" s="51">
        <f>4769.52-330</f>
        <v>4439.5200000000004</v>
      </c>
      <c r="K28" s="51">
        <v>1333.2</v>
      </c>
      <c r="L28" s="51">
        <v>1333.2</v>
      </c>
    </row>
    <row r="29" spans="1:12" ht="25.5">
      <c r="A29" s="60"/>
      <c r="B29" s="60"/>
      <c r="C29" s="30" t="s">
        <v>81</v>
      </c>
      <c r="D29" s="17">
        <f>E29+F29+G29+H29+I29+J29+K29+L29</f>
        <v>330</v>
      </c>
      <c r="E29" s="17">
        <v>0</v>
      </c>
      <c r="F29" s="17">
        <v>0</v>
      </c>
      <c r="G29" s="17">
        <v>0</v>
      </c>
      <c r="H29" s="51">
        <v>0</v>
      </c>
      <c r="I29" s="51">
        <v>0</v>
      </c>
      <c r="J29" s="51">
        <v>330</v>
      </c>
      <c r="K29" s="51">
        <v>0</v>
      </c>
      <c r="L29" s="51">
        <v>0</v>
      </c>
    </row>
    <row r="30" spans="1:12">
      <c r="A30" s="59" t="s">
        <v>16</v>
      </c>
      <c r="B30" s="59" t="s">
        <v>8</v>
      </c>
      <c r="C30" s="16" t="s">
        <v>3</v>
      </c>
      <c r="D30" s="17">
        <f>E30+F30+G30+H30+I30+J30+K30+L30</f>
        <v>718</v>
      </c>
      <c r="E30" s="17">
        <f>E32+E33+E34+E35</f>
        <v>718</v>
      </c>
      <c r="F30" s="17">
        <f t="shared" ref="F30:L30" si="15">F32+F33+F34+F35</f>
        <v>0</v>
      </c>
      <c r="G30" s="17">
        <f t="shared" si="15"/>
        <v>0</v>
      </c>
      <c r="H30" s="17">
        <f t="shared" si="15"/>
        <v>0</v>
      </c>
      <c r="I30" s="17">
        <f t="shared" si="15"/>
        <v>0</v>
      </c>
      <c r="J30" s="17">
        <f t="shared" ref="J30:K30" si="16">J32+J33+J34+J35</f>
        <v>0</v>
      </c>
      <c r="K30" s="17">
        <f t="shared" si="16"/>
        <v>0</v>
      </c>
      <c r="L30" s="17">
        <f t="shared" si="15"/>
        <v>0</v>
      </c>
    </row>
    <row r="31" spans="1:12">
      <c r="A31" s="60"/>
      <c r="B31" s="60"/>
      <c r="C31" s="16" t="s">
        <v>32</v>
      </c>
      <c r="D31" s="17"/>
      <c r="E31" s="17"/>
      <c r="F31" s="17"/>
      <c r="G31" s="17"/>
      <c r="H31" s="17"/>
      <c r="I31" s="17"/>
      <c r="J31" s="17"/>
      <c r="K31" s="17"/>
      <c r="L31" s="17"/>
    </row>
    <row r="32" spans="1:12">
      <c r="A32" s="60"/>
      <c r="B32" s="60"/>
      <c r="C32" s="16" t="s">
        <v>78</v>
      </c>
      <c r="D32" s="17">
        <f t="shared" ref="D32" si="17">E32+F32+G32+H32+I32+J32+K32+L32</f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</row>
    <row r="33" spans="1:12" ht="25.5">
      <c r="A33" s="60"/>
      <c r="B33" s="60"/>
      <c r="C33" s="30" t="s">
        <v>79</v>
      </c>
      <c r="D33" s="17">
        <f>E33+F33+G33+H33+I33+J33+K33+L33</f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</row>
    <row r="34" spans="1:12">
      <c r="A34" s="60"/>
      <c r="B34" s="60"/>
      <c r="C34" s="30" t="s">
        <v>80</v>
      </c>
      <c r="D34" s="17">
        <f>E34+F34+G34+H34+I34+J34+K34+L34</f>
        <v>718</v>
      </c>
      <c r="E34" s="17">
        <v>718</v>
      </c>
      <c r="F34" s="17">
        <v>0</v>
      </c>
      <c r="G34" s="17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</row>
    <row r="35" spans="1:12" ht="25.5">
      <c r="A35" s="60"/>
      <c r="B35" s="60"/>
      <c r="C35" s="30" t="s">
        <v>81</v>
      </c>
      <c r="D35" s="17">
        <f>E35+F35+G35+H35+I35+J35+K35+L35</f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</row>
    <row r="36" spans="1:12">
      <c r="A36" s="61" t="s">
        <v>17</v>
      </c>
      <c r="B36" s="61" t="s">
        <v>18</v>
      </c>
      <c r="C36" s="16" t="s">
        <v>3</v>
      </c>
      <c r="D36" s="17">
        <f>E36+F36+G36+H36+I36+J36+K36+L36</f>
        <v>4461.0404400000007</v>
      </c>
      <c r="E36" s="17">
        <f>E38+E39+E40+E41</f>
        <v>519.5</v>
      </c>
      <c r="F36" s="17">
        <f>F38+F39+F40+F41-0.1</f>
        <v>336.45</v>
      </c>
      <c r="G36" s="17">
        <f t="shared" ref="G36:L36" si="18">G38+G39+G40+G41</f>
        <v>514.05999999999995</v>
      </c>
      <c r="H36" s="17">
        <f t="shared" si="18"/>
        <v>647.27582999999993</v>
      </c>
      <c r="I36" s="17">
        <f t="shared" si="18"/>
        <v>755.27558999999997</v>
      </c>
      <c r="J36" s="17">
        <f t="shared" ref="J36:K36" si="19">J38+J39+J40+J41</f>
        <v>750.81634000000008</v>
      </c>
      <c r="K36" s="17">
        <f t="shared" si="19"/>
        <v>468.83134000000001</v>
      </c>
      <c r="L36" s="17">
        <f t="shared" si="18"/>
        <v>468.83134000000001</v>
      </c>
    </row>
    <row r="37" spans="1:12">
      <c r="A37" s="61"/>
      <c r="B37" s="61"/>
      <c r="C37" s="16" t="s">
        <v>32</v>
      </c>
      <c r="D37" s="17"/>
      <c r="E37" s="17"/>
      <c r="F37" s="17"/>
      <c r="G37" s="17"/>
      <c r="H37" s="17"/>
      <c r="I37" s="17"/>
      <c r="J37" s="17"/>
      <c r="K37" s="17"/>
      <c r="L37" s="17"/>
    </row>
    <row r="38" spans="1:12">
      <c r="A38" s="61"/>
      <c r="B38" s="61"/>
      <c r="C38" s="16" t="s">
        <v>78</v>
      </c>
      <c r="D38" s="17">
        <f t="shared" ref="D38" si="20">E38+F38+G38+H38+I38+J38+K38+L38</f>
        <v>584.70363999999995</v>
      </c>
      <c r="E38" s="17">
        <v>0</v>
      </c>
      <c r="F38" s="17">
        <v>0</v>
      </c>
      <c r="G38" s="17">
        <v>178.04281</v>
      </c>
      <c r="H38" s="17">
        <v>159.61314999999999</v>
      </c>
      <c r="I38" s="17">
        <v>124.67067999999999</v>
      </c>
      <c r="J38" s="17">
        <v>122.377</v>
      </c>
      <c r="K38" s="17">
        <v>0</v>
      </c>
      <c r="L38" s="17">
        <v>0</v>
      </c>
    </row>
    <row r="39" spans="1:12" ht="25.5">
      <c r="A39" s="61"/>
      <c r="B39" s="61"/>
      <c r="C39" s="30" t="s">
        <v>79</v>
      </c>
      <c r="D39" s="17">
        <f>E39+F39+G39+H39+I39+J39+K39+L39</f>
        <v>996.00144</v>
      </c>
      <c r="E39" s="17">
        <v>169.5</v>
      </c>
      <c r="F39" s="17">
        <v>168.25</v>
      </c>
      <c r="G39" s="17">
        <v>168.00719000000001</v>
      </c>
      <c r="H39" s="17">
        <v>168.83133999999998</v>
      </c>
      <c r="I39" s="17">
        <v>161.80491000000001</v>
      </c>
      <c r="J39" s="17">
        <v>159.608</v>
      </c>
      <c r="K39" s="17">
        <v>0</v>
      </c>
      <c r="L39" s="17">
        <v>0</v>
      </c>
    </row>
    <row r="40" spans="1:12" s="8" customFormat="1">
      <c r="A40" s="61"/>
      <c r="B40" s="61"/>
      <c r="C40" s="30" t="s">
        <v>80</v>
      </c>
      <c r="D40" s="17">
        <f>E40+F40+G40+H40+I40+J40+K40+L40</f>
        <v>2880.4353600000004</v>
      </c>
      <c r="E40" s="17">
        <v>350</v>
      </c>
      <c r="F40" s="17">
        <v>168.3</v>
      </c>
      <c r="G40" s="17">
        <v>168.01</v>
      </c>
      <c r="H40" s="17">
        <v>318.83133999999995</v>
      </c>
      <c r="I40" s="17">
        <v>468.8</v>
      </c>
      <c r="J40" s="17">
        <v>468.83134000000007</v>
      </c>
      <c r="K40" s="17">
        <v>468.83134000000001</v>
      </c>
      <c r="L40" s="17">
        <v>468.83134000000001</v>
      </c>
    </row>
    <row r="41" spans="1:12" ht="25.5">
      <c r="A41" s="61"/>
      <c r="B41" s="61"/>
      <c r="C41" s="30" t="s">
        <v>81</v>
      </c>
      <c r="D41" s="17">
        <f>E41+F41+G41+H41+I41+J41+K41+L41</f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</row>
    <row r="42" spans="1:12">
      <c r="A42" s="61" t="s">
        <v>41</v>
      </c>
      <c r="B42" s="61" t="s">
        <v>9</v>
      </c>
      <c r="C42" s="16" t="s">
        <v>3</v>
      </c>
      <c r="D42" s="17">
        <f>E42+F42+G42+H42+I42+J42+K42+L42</f>
        <v>277650.99434999999</v>
      </c>
      <c r="E42" s="17">
        <f>E44+E45+E46+E47</f>
        <v>35395</v>
      </c>
      <c r="F42" s="17">
        <f t="shared" ref="F42:L42" si="21">F44+F45+F46+F47</f>
        <v>34964.400000000001</v>
      </c>
      <c r="G42" s="17">
        <f t="shared" si="21"/>
        <v>34626.085119999989</v>
      </c>
      <c r="H42" s="17">
        <f t="shared" si="21"/>
        <v>33104.756159999997</v>
      </c>
      <c r="I42" s="17">
        <f t="shared" si="21"/>
        <v>34116.033790000009</v>
      </c>
      <c r="J42" s="17">
        <f t="shared" ref="J42:K42" si="22">J44+J45+J46+J47</f>
        <v>35733.687559999991</v>
      </c>
      <c r="K42" s="17">
        <f t="shared" si="22"/>
        <v>35007.277079999993</v>
      </c>
      <c r="L42" s="17">
        <f t="shared" si="21"/>
        <v>34703.754639999999</v>
      </c>
    </row>
    <row r="43" spans="1:12">
      <c r="A43" s="61"/>
      <c r="B43" s="61"/>
      <c r="C43" s="16" t="s">
        <v>32</v>
      </c>
      <c r="D43" s="17"/>
      <c r="E43" s="17"/>
      <c r="F43" s="17"/>
      <c r="G43" s="17"/>
      <c r="H43" s="17"/>
      <c r="I43" s="17"/>
      <c r="J43" s="17"/>
      <c r="K43" s="17"/>
      <c r="L43" s="17"/>
    </row>
    <row r="44" spans="1:12">
      <c r="A44" s="61"/>
      <c r="B44" s="61"/>
      <c r="C44" s="16" t="s">
        <v>78</v>
      </c>
      <c r="D44" s="17">
        <f t="shared" ref="D44" si="23">E44+F44+G44+H44+I44+J44+K44+L44</f>
        <v>22.8</v>
      </c>
      <c r="E44" s="17">
        <v>22.8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</row>
    <row r="45" spans="1:12" ht="25.5">
      <c r="A45" s="61"/>
      <c r="B45" s="61"/>
      <c r="C45" s="30" t="s">
        <v>79</v>
      </c>
      <c r="D45" s="17">
        <f>E45+F45+G45+H45+I45+J45+K45+L45</f>
        <v>124.87768</v>
      </c>
      <c r="E45" s="17">
        <v>17.600000000000001</v>
      </c>
      <c r="F45" s="17">
        <v>4.3</v>
      </c>
      <c r="G45" s="17">
        <v>14.22566</v>
      </c>
      <c r="H45" s="17">
        <v>15.04266</v>
      </c>
      <c r="I45" s="17">
        <v>15.28914</v>
      </c>
      <c r="J45" s="17">
        <v>16.372140000000002</v>
      </c>
      <c r="K45" s="17">
        <v>21.024039999999999</v>
      </c>
      <c r="L45" s="17">
        <v>21.024039999999999</v>
      </c>
    </row>
    <row r="46" spans="1:12">
      <c r="A46" s="61"/>
      <c r="B46" s="61"/>
      <c r="C46" s="30" t="s">
        <v>80</v>
      </c>
      <c r="D46" s="17">
        <f>E46+F46+G46+H46+I46+J46+K46+L46</f>
        <v>277503.31666999997</v>
      </c>
      <c r="E46" s="17">
        <v>35354.6</v>
      </c>
      <c r="F46" s="17">
        <v>34960.1</v>
      </c>
      <c r="G46" s="17">
        <v>34611.859459999992</v>
      </c>
      <c r="H46" s="51">
        <v>33089.713499999998</v>
      </c>
      <c r="I46" s="51">
        <v>34100.744650000008</v>
      </c>
      <c r="J46" s="51">
        <v>35717.315419999992</v>
      </c>
      <c r="K46" s="51">
        <v>34986.253039999996</v>
      </c>
      <c r="L46" s="51">
        <v>34682.730600000003</v>
      </c>
    </row>
    <row r="47" spans="1:12" ht="25.5">
      <c r="A47" s="61"/>
      <c r="B47" s="61"/>
      <c r="C47" s="30" t="s">
        <v>81</v>
      </c>
      <c r="D47" s="17">
        <f>E47+F47+G47+H47+I47+J47+K47+L47</f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</row>
    <row r="48" spans="1:12">
      <c r="A48" s="57" t="s">
        <v>42</v>
      </c>
      <c r="B48" s="57" t="s">
        <v>10</v>
      </c>
      <c r="C48" s="16" t="s">
        <v>3</v>
      </c>
      <c r="D48" s="17">
        <f>E48+F48+G48+H48+I48+J48+K48+L48</f>
        <v>402399.00315</v>
      </c>
      <c r="E48" s="17">
        <f>E50+E51+E52+E53</f>
        <v>48278</v>
      </c>
      <c r="F48" s="17">
        <f>F50+F51+F52+F53+0.1</f>
        <v>48720.4</v>
      </c>
      <c r="G48" s="17">
        <f t="shared" ref="G48:L48" si="24">G50+G51+G52+G53</f>
        <v>48934.497859999996</v>
      </c>
      <c r="H48" s="17">
        <f t="shared" si="24"/>
        <v>50879.282360000005</v>
      </c>
      <c r="I48" s="17">
        <f t="shared" si="24"/>
        <v>51268.873989999993</v>
      </c>
      <c r="J48" s="17">
        <f t="shared" ref="J48:K48" si="25">J50+J51+J52+J53</f>
        <v>53170.381470000008</v>
      </c>
      <c r="K48" s="17">
        <f t="shared" si="25"/>
        <v>50538.985839999994</v>
      </c>
      <c r="L48" s="17">
        <f t="shared" si="24"/>
        <v>50608.581630000001</v>
      </c>
    </row>
    <row r="49" spans="1:12" ht="12.75" customHeight="1">
      <c r="A49" s="58"/>
      <c r="B49" s="58"/>
      <c r="C49" s="16" t="s">
        <v>32</v>
      </c>
      <c r="D49" s="17"/>
      <c r="E49" s="17"/>
      <c r="F49" s="17"/>
      <c r="G49" s="17"/>
      <c r="H49" s="17"/>
      <c r="I49" s="17"/>
      <c r="J49" s="17"/>
      <c r="K49" s="17"/>
      <c r="L49" s="17"/>
    </row>
    <row r="50" spans="1:12" ht="12.75" customHeight="1">
      <c r="A50" s="58"/>
      <c r="B50" s="58"/>
      <c r="C50" s="16" t="s">
        <v>78</v>
      </c>
      <c r="D50" s="17">
        <f t="shared" ref="D50" si="26">E50+F50+G50+H50+I50+J50+K50+L50</f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</row>
    <row r="51" spans="1:12" ht="25.5">
      <c r="A51" s="58"/>
      <c r="B51" s="58"/>
      <c r="C51" s="30" t="s">
        <v>79</v>
      </c>
      <c r="D51" s="17">
        <f>E51+F51+G51+H51+I51+J51+K51+L51</f>
        <v>470.75875000000002</v>
      </c>
      <c r="E51" s="17">
        <v>37.4</v>
      </c>
      <c r="F51" s="17">
        <v>72.900000000000006</v>
      </c>
      <c r="G51" s="17">
        <v>74.174189999999996</v>
      </c>
      <c r="H51" s="17">
        <v>47.81295999999999</v>
      </c>
      <c r="I51" s="17">
        <v>50.293140000000001</v>
      </c>
      <c r="J51" s="17">
        <v>49.862639999999999</v>
      </c>
      <c r="K51" s="17">
        <v>69.157910000000001</v>
      </c>
      <c r="L51" s="17">
        <v>69.157910000000001</v>
      </c>
    </row>
    <row r="52" spans="1:12">
      <c r="A52" s="58"/>
      <c r="B52" s="58"/>
      <c r="C52" s="30" t="s">
        <v>80</v>
      </c>
      <c r="D52" s="17">
        <f>E52+F52+G52+H52+I52+J52+K52+L52</f>
        <v>401928.14439999999</v>
      </c>
      <c r="E52" s="17">
        <v>48240.6</v>
      </c>
      <c r="F52" s="17">
        <v>48647.4</v>
      </c>
      <c r="G52" s="17">
        <v>48860.323669999998</v>
      </c>
      <c r="H52" s="51">
        <v>50831.469400000002</v>
      </c>
      <c r="I52" s="51">
        <v>51218.580849999991</v>
      </c>
      <c r="J52" s="51">
        <v>53120.518830000008</v>
      </c>
      <c r="K52" s="51">
        <v>50469.827929999992</v>
      </c>
      <c r="L52" s="51">
        <v>50539.423719999999</v>
      </c>
    </row>
    <row r="53" spans="1:12" ht="25.5">
      <c r="A53" s="58"/>
      <c r="B53" s="58"/>
      <c r="C53" s="30" t="s">
        <v>81</v>
      </c>
      <c r="D53" s="17">
        <f>E53+F53+G53+H53+I53+J53+K53+L53</f>
        <v>0</v>
      </c>
      <c r="E53" s="17">
        <v>0</v>
      </c>
      <c r="F53" s="17">
        <v>0</v>
      </c>
      <c r="G53" s="17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</row>
    <row r="54" spans="1:12" ht="12.75" customHeight="1">
      <c r="A54" s="57" t="s">
        <v>19</v>
      </c>
      <c r="B54" s="57" t="s">
        <v>20</v>
      </c>
      <c r="C54" s="16" t="s">
        <v>3</v>
      </c>
      <c r="D54" s="17">
        <f>E54+F54+G54+H54+I54+J54+K54+L54</f>
        <v>42341.934830000006</v>
      </c>
      <c r="E54" s="17">
        <f>E56+E57+E58+E59</f>
        <v>3917.8999999999996</v>
      </c>
      <c r="F54" s="17">
        <f t="shared" ref="F54:L54" si="27">F56+F57+F58+F59</f>
        <v>4888</v>
      </c>
      <c r="G54" s="17">
        <f t="shared" si="27"/>
        <v>4854.8106100000005</v>
      </c>
      <c r="H54" s="17">
        <f t="shared" si="27"/>
        <v>5046.6830400000008</v>
      </c>
      <c r="I54" s="17">
        <f t="shared" si="27"/>
        <v>5269.8157600000004</v>
      </c>
      <c r="J54" s="17">
        <f t="shared" ref="J54:K54" si="28">J56+J57+J58+J59</f>
        <v>6658.3255500000005</v>
      </c>
      <c r="K54" s="17">
        <f t="shared" si="28"/>
        <v>5799.4319299999997</v>
      </c>
      <c r="L54" s="17">
        <f t="shared" si="27"/>
        <v>5906.9679399999995</v>
      </c>
    </row>
    <row r="55" spans="1:12">
      <c r="A55" s="58"/>
      <c r="B55" s="58"/>
      <c r="C55" s="16" t="s">
        <v>32</v>
      </c>
      <c r="D55" s="17"/>
      <c r="E55" s="17"/>
      <c r="F55" s="17"/>
      <c r="G55" s="17"/>
      <c r="H55" s="17"/>
      <c r="I55" s="17"/>
      <c r="J55" s="17"/>
      <c r="K55" s="17"/>
      <c r="L55" s="17"/>
    </row>
    <row r="56" spans="1:12">
      <c r="A56" s="58"/>
      <c r="B56" s="58"/>
      <c r="C56" s="16" t="s">
        <v>78</v>
      </c>
      <c r="D56" s="17">
        <f t="shared" ref="D56" si="29">E56+F56+G56+H56+I56+J56+K56+L56</f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</row>
    <row r="57" spans="1:12" ht="25.5">
      <c r="A57" s="58"/>
      <c r="B57" s="58"/>
      <c r="C57" s="30" t="s">
        <v>79</v>
      </c>
      <c r="D57" s="17">
        <f>E57+F57+G57+H57+I57+J57+K57+L57</f>
        <v>21.228790000000004</v>
      </c>
      <c r="E57" s="17">
        <v>2.2000000000000002</v>
      </c>
      <c r="F57" s="17">
        <v>2.2000000000000002</v>
      </c>
      <c r="G57" s="17">
        <v>2.3438300000000001</v>
      </c>
      <c r="H57" s="17">
        <v>2.4784200000000003</v>
      </c>
      <c r="I57" s="17">
        <v>2.5190399999999999</v>
      </c>
      <c r="J57" s="17">
        <v>2.55966</v>
      </c>
      <c r="K57" s="17">
        <v>3.4639199999999999</v>
      </c>
      <c r="L57" s="17">
        <v>3.4639199999999999</v>
      </c>
    </row>
    <row r="58" spans="1:12">
      <c r="A58" s="58"/>
      <c r="B58" s="58"/>
      <c r="C58" s="30" t="s">
        <v>80</v>
      </c>
      <c r="D58" s="17">
        <f>E58+F58+G58+H58+I58+J58+K58+L58</f>
        <v>42320.706039999997</v>
      </c>
      <c r="E58" s="17">
        <v>3915.7</v>
      </c>
      <c r="F58" s="17">
        <v>4885.8</v>
      </c>
      <c r="G58" s="17">
        <v>4852.4667800000007</v>
      </c>
      <c r="H58" s="51">
        <v>5044.2046200000004</v>
      </c>
      <c r="I58" s="51">
        <v>5267.2967200000003</v>
      </c>
      <c r="J58" s="51">
        <v>6655.7658900000006</v>
      </c>
      <c r="K58" s="51">
        <v>5795.9680099999996</v>
      </c>
      <c r="L58" s="51">
        <v>5903.5040199999994</v>
      </c>
    </row>
    <row r="59" spans="1:12" ht="25.5">
      <c r="A59" s="58"/>
      <c r="B59" s="58"/>
      <c r="C59" s="30" t="s">
        <v>81</v>
      </c>
      <c r="D59" s="17">
        <f>E59+F59+G59+H59+I59+J59+K59+L59</f>
        <v>0</v>
      </c>
      <c r="E59" s="17">
        <v>0</v>
      </c>
      <c r="F59" s="17">
        <v>0</v>
      </c>
      <c r="G59" s="17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</row>
    <row r="60" spans="1:12">
      <c r="A60" s="57" t="s">
        <v>43</v>
      </c>
      <c r="B60" s="57" t="s">
        <v>11</v>
      </c>
      <c r="C60" s="16" t="s">
        <v>3</v>
      </c>
      <c r="D60" s="17">
        <f>E60+F60+G60+H60+I60+J60+K60+L60</f>
        <v>10964.7</v>
      </c>
      <c r="E60" s="17">
        <f>E62+E63+E64+E65</f>
        <v>10964.7</v>
      </c>
      <c r="F60" s="17">
        <f t="shared" ref="F60:L60" si="30">F62+F63+F64+F65</f>
        <v>0</v>
      </c>
      <c r="G60" s="17">
        <f t="shared" si="30"/>
        <v>0</v>
      </c>
      <c r="H60" s="17">
        <f t="shared" si="30"/>
        <v>0</v>
      </c>
      <c r="I60" s="17">
        <f t="shared" si="30"/>
        <v>0</v>
      </c>
      <c r="J60" s="17">
        <f t="shared" ref="J60:K60" si="31">J62+J63+J64+J65</f>
        <v>0</v>
      </c>
      <c r="K60" s="17">
        <f t="shared" si="31"/>
        <v>0</v>
      </c>
      <c r="L60" s="17">
        <f t="shared" si="30"/>
        <v>0</v>
      </c>
    </row>
    <row r="61" spans="1:12">
      <c r="A61" s="58"/>
      <c r="B61" s="58"/>
      <c r="C61" s="16" t="s">
        <v>32</v>
      </c>
      <c r="D61" s="17"/>
      <c r="E61" s="17"/>
      <c r="F61" s="17"/>
      <c r="G61" s="17"/>
      <c r="H61" s="17"/>
      <c r="I61" s="17"/>
      <c r="J61" s="17"/>
      <c r="K61" s="17"/>
      <c r="L61" s="17"/>
    </row>
    <row r="62" spans="1:12">
      <c r="A62" s="58"/>
      <c r="B62" s="58"/>
      <c r="C62" s="16" t="s">
        <v>78</v>
      </c>
      <c r="D62" s="17">
        <f t="shared" ref="D62" si="32">E62+F62+G62+H62+I62+J62+K62+L62</f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</row>
    <row r="63" spans="1:12" ht="27.6" customHeight="1">
      <c r="A63" s="58"/>
      <c r="B63" s="58"/>
      <c r="C63" s="30" t="s">
        <v>79</v>
      </c>
      <c r="D63" s="17">
        <f>E63+F63+G63+H63+I63+J63+K63+L63</f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</row>
    <row r="64" spans="1:12">
      <c r="A64" s="58"/>
      <c r="B64" s="58"/>
      <c r="C64" s="30" t="s">
        <v>80</v>
      </c>
      <c r="D64" s="17">
        <f>E64+F64+G64+H64+I64+J64+K64+L64</f>
        <v>10964.7</v>
      </c>
      <c r="E64" s="17">
        <v>10964.7</v>
      </c>
      <c r="F64" s="17">
        <v>0</v>
      </c>
      <c r="G64" s="17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</row>
    <row r="65" spans="1:12" ht="25.5">
      <c r="A65" s="58"/>
      <c r="B65" s="58"/>
      <c r="C65" s="30" t="s">
        <v>81</v>
      </c>
      <c r="D65" s="17">
        <f>E65+F65+G65+H65+I65+J65+K65+L65</f>
        <v>0</v>
      </c>
      <c r="E65" s="17">
        <v>0</v>
      </c>
      <c r="F65" s="17">
        <v>0</v>
      </c>
      <c r="G65" s="17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</row>
    <row r="66" spans="1:12">
      <c r="A66" s="57" t="s">
        <v>21</v>
      </c>
      <c r="B66" s="57" t="s">
        <v>112</v>
      </c>
      <c r="C66" s="16" t="s">
        <v>3</v>
      </c>
      <c r="D66" s="17">
        <f>E66+F66+G66+H66+I66+J66+K66+L66</f>
        <v>79013.182589999982</v>
      </c>
      <c r="E66" s="17">
        <f>E68+E69+E70+E71</f>
        <v>8356.2999999999993</v>
      </c>
      <c r="F66" s="17">
        <f t="shared" ref="F66:L66" si="33">F68+F69+F70+F71</f>
        <v>8211.2999999999993</v>
      </c>
      <c r="G66" s="17">
        <f t="shared" si="33"/>
        <v>8796.7099999999991</v>
      </c>
      <c r="H66" s="17">
        <f t="shared" si="33"/>
        <v>9350.872589999999</v>
      </c>
      <c r="I66" s="17">
        <f t="shared" si="33"/>
        <v>10865.67</v>
      </c>
      <c r="J66" s="17">
        <f t="shared" ref="J66:K66" si="34">J68+J69+J70+J71</f>
        <v>11697.91</v>
      </c>
      <c r="K66" s="17">
        <f t="shared" si="34"/>
        <v>10867.21</v>
      </c>
      <c r="L66" s="17">
        <f t="shared" si="33"/>
        <v>10867.21</v>
      </c>
    </row>
    <row r="67" spans="1:12">
      <c r="A67" s="58"/>
      <c r="B67" s="58"/>
      <c r="C67" s="16" t="s">
        <v>32</v>
      </c>
      <c r="D67" s="17"/>
      <c r="E67" s="17"/>
      <c r="F67" s="17"/>
      <c r="G67" s="17"/>
      <c r="H67" s="17"/>
      <c r="I67" s="17"/>
      <c r="J67" s="17"/>
      <c r="K67" s="17"/>
      <c r="L67" s="17"/>
    </row>
    <row r="68" spans="1:12">
      <c r="A68" s="58"/>
      <c r="B68" s="58"/>
      <c r="C68" s="16" t="s">
        <v>78</v>
      </c>
      <c r="D68" s="17">
        <f t="shared" ref="D68" si="35">E68+F68+G68+H68+I68+J68+K68+L68</f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</row>
    <row r="69" spans="1:12" ht="25.5">
      <c r="A69" s="58"/>
      <c r="B69" s="58"/>
      <c r="C69" s="30" t="s">
        <v>79</v>
      </c>
      <c r="D69" s="17">
        <f>E69+F69+G69+H69+I69+J69+K69+L69</f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</row>
    <row r="70" spans="1:12" ht="12.75" customHeight="1">
      <c r="A70" s="58"/>
      <c r="B70" s="58"/>
      <c r="C70" s="30" t="s">
        <v>80</v>
      </c>
      <c r="D70" s="17">
        <f>E70+F70+G70+H70+I70+J70+K70+L70</f>
        <v>79013.182589999982</v>
      </c>
      <c r="E70" s="17">
        <v>8356.2999999999993</v>
      </c>
      <c r="F70" s="17">
        <v>8211.2999999999993</v>
      </c>
      <c r="G70" s="17">
        <v>8796.7099999999991</v>
      </c>
      <c r="H70" s="51">
        <v>9350.872589999999</v>
      </c>
      <c r="I70" s="51">
        <v>10865.67</v>
      </c>
      <c r="J70" s="51">
        <v>11697.91</v>
      </c>
      <c r="K70" s="51">
        <v>10867.21</v>
      </c>
      <c r="L70" s="51">
        <v>10867.21</v>
      </c>
    </row>
    <row r="71" spans="1:12" ht="25.5">
      <c r="A71" s="58"/>
      <c r="B71" s="58"/>
      <c r="C71" s="30" t="s">
        <v>81</v>
      </c>
      <c r="D71" s="17">
        <f>E71+F71+G71+H71+I71+J71+K71+L71</f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51">
        <v>0</v>
      </c>
      <c r="K71" s="51">
        <v>0</v>
      </c>
      <c r="L71" s="51">
        <v>0</v>
      </c>
    </row>
    <row r="72" spans="1:12">
      <c r="A72" s="57" t="s">
        <v>39</v>
      </c>
      <c r="B72" s="57" t="s">
        <v>12</v>
      </c>
      <c r="C72" s="16" t="s">
        <v>3</v>
      </c>
      <c r="D72" s="17">
        <f>E72+F72+G72+H72+I72+J72+K72+L72</f>
        <v>22965.730299999999</v>
      </c>
      <c r="E72" s="17">
        <f>E74+E75+E76+E77</f>
        <v>1945.8</v>
      </c>
      <c r="F72" s="17">
        <f t="shared" ref="F72:L72" si="36">F74+F75+F76+F77</f>
        <v>3965.9</v>
      </c>
      <c r="G72" s="17">
        <f t="shared" si="36"/>
        <v>3319.7</v>
      </c>
      <c r="H72" s="17">
        <f t="shared" si="36"/>
        <v>3047.0133800000008</v>
      </c>
      <c r="I72" s="17">
        <f t="shared" si="36"/>
        <v>3548.9208599999993</v>
      </c>
      <c r="J72" s="17">
        <f t="shared" ref="J72:K72" si="37">J74+J75+J76+J77</f>
        <v>7138.3960599999982</v>
      </c>
      <c r="K72" s="17">
        <f t="shared" si="37"/>
        <v>0</v>
      </c>
      <c r="L72" s="17">
        <f t="shared" si="36"/>
        <v>0</v>
      </c>
    </row>
    <row r="73" spans="1:12">
      <c r="A73" s="58"/>
      <c r="B73" s="58"/>
      <c r="C73" s="16" t="s">
        <v>32</v>
      </c>
      <c r="D73" s="17"/>
      <c r="E73" s="17"/>
      <c r="F73" s="17"/>
      <c r="G73" s="17"/>
      <c r="H73" s="17"/>
      <c r="I73" s="17"/>
      <c r="J73" s="17"/>
      <c r="K73" s="17"/>
      <c r="L73" s="17"/>
    </row>
    <row r="74" spans="1:12">
      <c r="A74" s="58"/>
      <c r="B74" s="58"/>
      <c r="C74" s="16" t="s">
        <v>78</v>
      </c>
      <c r="D74" s="17">
        <f t="shared" ref="D74" si="38">E74+F74+G74+H74+I74+J74+K74+L74</f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</row>
    <row r="75" spans="1:12" ht="25.5">
      <c r="A75" s="58"/>
      <c r="B75" s="58"/>
      <c r="C75" s="30" t="s">
        <v>79</v>
      </c>
      <c r="D75" s="17">
        <f>E75+F75+G75+H75+I75+J75+K75+L75</f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</row>
    <row r="76" spans="1:12">
      <c r="A76" s="58"/>
      <c r="B76" s="58"/>
      <c r="C76" s="30" t="s">
        <v>80</v>
      </c>
      <c r="D76" s="17">
        <f>E76+F76+G76+H76+I76+J76+K76+L76</f>
        <v>22965.730299999999</v>
      </c>
      <c r="E76" s="17">
        <v>1945.8</v>
      </c>
      <c r="F76" s="17">
        <v>3965.9</v>
      </c>
      <c r="G76" s="17">
        <v>3319.7</v>
      </c>
      <c r="H76" s="51">
        <v>3047.0133800000008</v>
      </c>
      <c r="I76" s="51">
        <v>3548.9208599999993</v>
      </c>
      <c r="J76" s="51">
        <v>7138.3960599999982</v>
      </c>
      <c r="K76" s="51">
        <v>0</v>
      </c>
      <c r="L76" s="51">
        <v>0</v>
      </c>
    </row>
    <row r="77" spans="1:12" ht="25.5">
      <c r="A77" s="58"/>
      <c r="B77" s="58"/>
      <c r="C77" s="30" t="s">
        <v>81</v>
      </c>
      <c r="D77" s="17">
        <f>E77+F77+G77+H77+I77+J77+K77+L77</f>
        <v>0</v>
      </c>
      <c r="E77" s="17">
        <v>0</v>
      </c>
      <c r="F77" s="17">
        <v>0</v>
      </c>
      <c r="G77" s="17">
        <v>0</v>
      </c>
      <c r="H77" s="51">
        <v>0</v>
      </c>
      <c r="I77" s="51">
        <v>0</v>
      </c>
      <c r="J77" s="51">
        <v>0</v>
      </c>
      <c r="K77" s="51">
        <v>0</v>
      </c>
      <c r="L77" s="51">
        <v>0</v>
      </c>
    </row>
    <row r="78" spans="1:12">
      <c r="A78" s="57" t="s">
        <v>22</v>
      </c>
      <c r="B78" s="57" t="s">
        <v>13</v>
      </c>
      <c r="C78" s="16" t="s">
        <v>3</v>
      </c>
      <c r="D78" s="17">
        <f>E78+F78+G78+H78+I78+J78+K78+L78</f>
        <v>26013.558819999998</v>
      </c>
      <c r="E78" s="17">
        <f>E80+E81+E82+E83</f>
        <v>1289.3000000000002</v>
      </c>
      <c r="F78" s="17">
        <f t="shared" ref="F78:L78" si="39">F80+F81+F82+F83</f>
        <v>155.1</v>
      </c>
      <c r="G78" s="17">
        <f t="shared" si="39"/>
        <v>783.95141000000001</v>
      </c>
      <c r="H78" s="17">
        <f t="shared" si="39"/>
        <v>10853.665499999999</v>
      </c>
      <c r="I78" s="17">
        <f t="shared" si="39"/>
        <v>7659.1762799999997</v>
      </c>
      <c r="J78" s="17">
        <f t="shared" ref="J78:K78" si="40">J80+J81+J82+J83</f>
        <v>5272.3656300000002</v>
      </c>
      <c r="K78" s="17">
        <f t="shared" si="40"/>
        <v>0</v>
      </c>
      <c r="L78" s="17">
        <f t="shared" si="39"/>
        <v>0</v>
      </c>
    </row>
    <row r="79" spans="1:12">
      <c r="A79" s="58"/>
      <c r="B79" s="58"/>
      <c r="C79" s="16" t="s">
        <v>32</v>
      </c>
      <c r="D79" s="17"/>
      <c r="E79" s="17"/>
      <c r="F79" s="17"/>
      <c r="G79" s="17"/>
      <c r="H79" s="17"/>
      <c r="I79" s="17"/>
      <c r="J79" s="17"/>
      <c r="K79" s="17"/>
      <c r="L79" s="17"/>
    </row>
    <row r="80" spans="1:12">
      <c r="A80" s="58"/>
      <c r="B80" s="58"/>
      <c r="C80" s="16" t="s">
        <v>78</v>
      </c>
      <c r="D80" s="17">
        <f t="shared" ref="D80" si="41">E80+F80+G80+H80+I80+J80+K80+L80</f>
        <v>690.12854000000004</v>
      </c>
      <c r="E80" s="17">
        <v>540.20000000000005</v>
      </c>
      <c r="F80" s="17">
        <v>0</v>
      </c>
      <c r="G80" s="17">
        <v>149.92854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</row>
    <row r="81" spans="1:13" ht="25.5">
      <c r="A81" s="58"/>
      <c r="B81" s="58"/>
      <c r="C81" s="30" t="s">
        <v>79</v>
      </c>
      <c r="D81" s="17">
        <f>E81+F81+G81+H81+I81+J81+K81+L81</f>
        <v>9136.0719200000003</v>
      </c>
      <c r="E81" s="17">
        <v>405.6</v>
      </c>
      <c r="F81" s="17">
        <v>124.1</v>
      </c>
      <c r="G81" s="17">
        <v>246.95314999999999</v>
      </c>
      <c r="H81" s="17">
        <v>2136.9360000000001</v>
      </c>
      <c r="I81" s="17">
        <v>3978.9610699999998</v>
      </c>
      <c r="J81" s="17">
        <v>2243.5217000000002</v>
      </c>
      <c r="K81" s="17">
        <v>0</v>
      </c>
      <c r="L81" s="17">
        <v>0</v>
      </c>
    </row>
    <row r="82" spans="1:13">
      <c r="A82" s="58"/>
      <c r="B82" s="58"/>
      <c r="C82" s="30" t="s">
        <v>80</v>
      </c>
      <c r="D82" s="17">
        <f>E82+F82+G82+H82+I82+J82+K82+L82</f>
        <v>16187.358359999998</v>
      </c>
      <c r="E82" s="17">
        <v>343.5</v>
      </c>
      <c r="F82" s="17">
        <v>31</v>
      </c>
      <c r="G82" s="17">
        <v>387.06972000000002</v>
      </c>
      <c r="H82" s="51">
        <v>8716.7294999999995</v>
      </c>
      <c r="I82" s="51">
        <v>3680.2152099999998</v>
      </c>
      <c r="J82" s="51">
        <v>3028.8439299999995</v>
      </c>
      <c r="K82" s="51">
        <v>0</v>
      </c>
      <c r="L82" s="51">
        <v>0</v>
      </c>
    </row>
    <row r="83" spans="1:13" ht="25.5">
      <c r="A83" s="58"/>
      <c r="B83" s="58"/>
      <c r="C83" s="30" t="s">
        <v>81</v>
      </c>
      <c r="D83" s="17">
        <f>E83+F83+G83+H83+I83+J83+K83+L83</f>
        <v>0</v>
      </c>
      <c r="E83" s="17">
        <v>0</v>
      </c>
      <c r="F83" s="17">
        <v>0</v>
      </c>
      <c r="G83" s="17">
        <v>0</v>
      </c>
      <c r="H83" s="51">
        <v>0</v>
      </c>
      <c r="I83" s="51">
        <v>0</v>
      </c>
      <c r="J83" s="51">
        <v>0</v>
      </c>
      <c r="K83" s="51">
        <v>0</v>
      </c>
      <c r="L83" s="51">
        <v>0</v>
      </c>
    </row>
    <row r="84" spans="1:13">
      <c r="A84" s="57" t="s">
        <v>23</v>
      </c>
      <c r="B84" s="57" t="s">
        <v>14</v>
      </c>
      <c r="C84" s="16" t="s">
        <v>3</v>
      </c>
      <c r="D84" s="17">
        <f>E84+F84+G84+H84+I84+J84+K84+L84</f>
        <v>90720.342569999993</v>
      </c>
      <c r="E84" s="17">
        <f>E86+E87+E88+E89</f>
        <v>257.39999999999998</v>
      </c>
      <c r="F84" s="17">
        <f t="shared" ref="F84:L84" si="42">F86+F87+F88+F89</f>
        <v>26657.8</v>
      </c>
      <c r="G84" s="17">
        <f t="shared" si="42"/>
        <v>42010.620999999999</v>
      </c>
      <c r="H84" s="17">
        <f t="shared" si="42"/>
        <v>16675.38</v>
      </c>
      <c r="I84" s="17">
        <f t="shared" si="42"/>
        <v>2672.1120999999998</v>
      </c>
      <c r="J84" s="17">
        <f t="shared" ref="J84:K84" si="43">J86+J87+J88+J89</f>
        <v>2447.0294699999999</v>
      </c>
      <c r="K84" s="17">
        <f t="shared" si="43"/>
        <v>0</v>
      </c>
      <c r="L84" s="17">
        <f t="shared" si="42"/>
        <v>0</v>
      </c>
    </row>
    <row r="85" spans="1:13">
      <c r="A85" s="58"/>
      <c r="B85" s="58"/>
      <c r="C85" s="16" t="s">
        <v>32</v>
      </c>
      <c r="D85" s="17"/>
      <c r="E85" s="17"/>
      <c r="F85" s="17"/>
      <c r="G85" s="17"/>
      <c r="H85" s="17"/>
      <c r="I85" s="17"/>
      <c r="J85" s="17"/>
      <c r="K85" s="17"/>
      <c r="L85" s="17"/>
    </row>
    <row r="86" spans="1:13">
      <c r="A86" s="58"/>
      <c r="B86" s="58"/>
      <c r="C86" s="16" t="s">
        <v>78</v>
      </c>
      <c r="D86" s="17">
        <f t="shared" ref="D86" si="44">E86+F86+G86+H86+I86+J86+K86+L86</f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</row>
    <row r="87" spans="1:13" ht="51" customHeight="1">
      <c r="A87" s="58"/>
      <c r="B87" s="58"/>
      <c r="C87" s="30" t="s">
        <v>79</v>
      </c>
      <c r="D87" s="17">
        <f>E87+F87+G87+H87+I87+J87+K87+L87</f>
        <v>1700</v>
      </c>
      <c r="E87" s="17">
        <v>0</v>
      </c>
      <c r="F87" s="17">
        <v>0</v>
      </c>
      <c r="G87" s="17">
        <v>1700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</row>
    <row r="88" spans="1:13">
      <c r="A88" s="58"/>
      <c r="B88" s="58"/>
      <c r="C88" s="30" t="s">
        <v>80</v>
      </c>
      <c r="D88" s="17">
        <f>E88+F88+G88+H88+I88+J88+K88+L88</f>
        <v>89020.342569999993</v>
      </c>
      <c r="E88" s="17">
        <v>257.39999999999998</v>
      </c>
      <c r="F88" s="17">
        <v>26657.8</v>
      </c>
      <c r="G88" s="17">
        <v>40310.620999999999</v>
      </c>
      <c r="H88" s="51">
        <v>16675.38</v>
      </c>
      <c r="I88" s="51">
        <v>2672.1120999999998</v>
      </c>
      <c r="J88" s="51">
        <v>2447.0294699999999</v>
      </c>
      <c r="K88" s="51">
        <v>0</v>
      </c>
      <c r="L88" s="51">
        <v>0</v>
      </c>
    </row>
    <row r="89" spans="1:13" ht="25.5">
      <c r="A89" s="58"/>
      <c r="B89" s="58"/>
      <c r="C89" s="30" t="s">
        <v>81</v>
      </c>
      <c r="D89" s="17">
        <f>E89+F89+G89+H89+I89+J89+K89+L89</f>
        <v>0</v>
      </c>
      <c r="E89" s="17">
        <v>0</v>
      </c>
      <c r="F89" s="17">
        <v>0</v>
      </c>
      <c r="G89" s="17">
        <v>0</v>
      </c>
      <c r="H89" s="51">
        <v>0</v>
      </c>
      <c r="I89" s="51">
        <v>0</v>
      </c>
      <c r="J89" s="51">
        <v>0</v>
      </c>
      <c r="K89" s="51">
        <v>0</v>
      </c>
      <c r="L89" s="51">
        <v>0</v>
      </c>
    </row>
    <row r="90" spans="1:13" ht="12.75" customHeight="1">
      <c r="A90" s="57" t="s">
        <v>24</v>
      </c>
      <c r="B90" s="57" t="s">
        <v>110</v>
      </c>
      <c r="C90" s="16" t="s">
        <v>3</v>
      </c>
      <c r="D90" s="17">
        <f>E90+F90+G90+H90+I90+J90+K90+L90</f>
        <v>12088.21788</v>
      </c>
      <c r="E90" s="17">
        <f>E92+E93+E94+E95</f>
        <v>1169.4000000000001</v>
      </c>
      <c r="F90" s="17">
        <f t="shared" ref="F90:L90" si="45">F92+F93+F94+F95</f>
        <v>2513.9</v>
      </c>
      <c r="G90" s="17">
        <f t="shared" si="45"/>
        <v>1005.5358799999999</v>
      </c>
      <c r="H90" s="17">
        <f t="shared" si="45"/>
        <v>3077.1579999999999</v>
      </c>
      <c r="I90" s="17">
        <f t="shared" si="45"/>
        <v>2100</v>
      </c>
      <c r="J90" s="17">
        <f t="shared" ref="J90:K90" si="46">J92+J93+J94+J95</f>
        <v>2222.2240000000002</v>
      </c>
      <c r="K90" s="17">
        <f t="shared" si="46"/>
        <v>0</v>
      </c>
      <c r="L90" s="17">
        <f t="shared" si="45"/>
        <v>0</v>
      </c>
    </row>
    <row r="91" spans="1:13" ht="12.75" customHeight="1">
      <c r="A91" s="58"/>
      <c r="B91" s="58"/>
      <c r="C91" s="16" t="s">
        <v>32</v>
      </c>
      <c r="D91" s="17"/>
      <c r="E91" s="17"/>
      <c r="F91" s="17"/>
      <c r="G91" s="17"/>
      <c r="H91" s="17"/>
      <c r="I91" s="17"/>
      <c r="J91" s="17"/>
      <c r="K91" s="17"/>
      <c r="L91" s="17"/>
    </row>
    <row r="92" spans="1:13" ht="12.75" customHeight="1">
      <c r="A92" s="58"/>
      <c r="B92" s="58"/>
      <c r="C92" s="16" t="s">
        <v>78</v>
      </c>
      <c r="D92" s="17">
        <f t="shared" ref="D92" si="47">E92+F92+G92+H92+I92+J92+K92+L92</f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</row>
    <row r="93" spans="1:13" ht="25.5">
      <c r="A93" s="58"/>
      <c r="B93" s="58"/>
      <c r="C93" s="30" t="s">
        <v>79</v>
      </c>
      <c r="D93" s="17">
        <f>E93+F93+G93+H93+I93+J93+K93+L93</f>
        <v>10798.02</v>
      </c>
      <c r="E93" s="17">
        <v>1017</v>
      </c>
      <c r="F93" s="17">
        <v>2260</v>
      </c>
      <c r="G93" s="17">
        <v>861.57899999999995</v>
      </c>
      <c r="H93" s="17">
        <v>2769.4409999999998</v>
      </c>
      <c r="I93" s="17">
        <v>1890</v>
      </c>
      <c r="J93" s="17">
        <v>2000</v>
      </c>
      <c r="K93" s="17">
        <v>0</v>
      </c>
      <c r="L93" s="17">
        <v>0</v>
      </c>
    </row>
    <row r="94" spans="1:13">
      <c r="A94" s="58"/>
      <c r="B94" s="58"/>
      <c r="C94" s="30" t="s">
        <v>80</v>
      </c>
      <c r="D94" s="17">
        <f>E94+F94+G94+H94+I94+J94+K94+L94</f>
        <v>1290.1978799999999</v>
      </c>
      <c r="E94" s="17">
        <v>152.4</v>
      </c>
      <c r="F94" s="17">
        <v>253.9</v>
      </c>
      <c r="G94" s="17">
        <v>143.95688000000001</v>
      </c>
      <c r="H94" s="51">
        <v>307.71699999999998</v>
      </c>
      <c r="I94" s="51">
        <v>210</v>
      </c>
      <c r="J94" s="51">
        <v>222.22399999999999</v>
      </c>
      <c r="K94" s="51">
        <v>0</v>
      </c>
      <c r="L94" s="51">
        <v>0</v>
      </c>
      <c r="M94" s="37"/>
    </row>
    <row r="95" spans="1:13" ht="25.5">
      <c r="A95" s="58"/>
      <c r="B95" s="58"/>
      <c r="C95" s="30" t="s">
        <v>81</v>
      </c>
      <c r="D95" s="17">
        <f>E95+F95+G95+H95+I95+J95+K95+L95</f>
        <v>0</v>
      </c>
      <c r="E95" s="17">
        <v>0</v>
      </c>
      <c r="F95" s="17">
        <v>0</v>
      </c>
      <c r="G95" s="17">
        <v>0</v>
      </c>
      <c r="H95" s="51">
        <v>0</v>
      </c>
      <c r="I95" s="51">
        <v>0</v>
      </c>
      <c r="J95" s="51">
        <v>0</v>
      </c>
      <c r="K95" s="51">
        <v>0</v>
      </c>
      <c r="L95" s="51">
        <v>0</v>
      </c>
    </row>
    <row r="96" spans="1:13" ht="12.75" customHeight="1">
      <c r="A96" s="57" t="s">
        <v>25</v>
      </c>
      <c r="B96" s="57" t="s">
        <v>35</v>
      </c>
      <c r="C96" s="16" t="s">
        <v>3</v>
      </c>
      <c r="D96" s="17">
        <f>E96+F96+G96+H96+I96+J96+K96+L96</f>
        <v>894263.68081999989</v>
      </c>
      <c r="E96" s="17">
        <f>E98+E99+E100+E101</f>
        <v>54256</v>
      </c>
      <c r="F96" s="17">
        <f t="shared" ref="F96:L96" si="48">F98+F99+F100+F101</f>
        <v>68039.599999999991</v>
      </c>
      <c r="G96" s="17">
        <f t="shared" si="48"/>
        <v>88447.171719999998</v>
      </c>
      <c r="H96" s="17">
        <f t="shared" si="48"/>
        <v>105079.39394000001</v>
      </c>
      <c r="I96" s="17">
        <f t="shared" si="48"/>
        <v>142899.89898999999</v>
      </c>
      <c r="J96" s="17">
        <f t="shared" ref="J96:K96" si="49">J98+J99+J100+J101</f>
        <v>144268.28283000001</v>
      </c>
      <c r="K96" s="17">
        <f t="shared" si="49"/>
        <v>145636.66666999998</v>
      </c>
      <c r="L96" s="17">
        <f t="shared" si="48"/>
        <v>145636.66666999998</v>
      </c>
    </row>
    <row r="97" spans="1:12" ht="12.75" customHeight="1">
      <c r="A97" s="58"/>
      <c r="B97" s="58"/>
      <c r="C97" s="16" t="s">
        <v>32</v>
      </c>
      <c r="D97" s="17"/>
      <c r="E97" s="17"/>
      <c r="F97" s="17"/>
      <c r="G97" s="17"/>
      <c r="H97" s="17"/>
      <c r="I97" s="17"/>
      <c r="J97" s="17"/>
      <c r="K97" s="17"/>
      <c r="L97" s="17"/>
    </row>
    <row r="98" spans="1:12" ht="12.75" customHeight="1">
      <c r="A98" s="58"/>
      <c r="B98" s="58"/>
      <c r="C98" s="16" t="s">
        <v>78</v>
      </c>
      <c r="D98" s="17">
        <f t="shared" ref="D98" si="50">E98+F98+G98+H98+I98+J98+K98+L98</f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</row>
    <row r="99" spans="1:12" ht="25.5">
      <c r="A99" s="58"/>
      <c r="B99" s="58"/>
      <c r="C99" s="30" t="s">
        <v>79</v>
      </c>
      <c r="D99" s="17">
        <f>E99+F99+G99+H99+I99+J99+K99+L99</f>
        <v>885321</v>
      </c>
      <c r="E99" s="17">
        <v>53713.4</v>
      </c>
      <c r="F99" s="17">
        <v>67359.199999999997</v>
      </c>
      <c r="G99" s="17">
        <v>87562.7</v>
      </c>
      <c r="H99" s="17">
        <v>104028.6</v>
      </c>
      <c r="I99" s="17">
        <v>141470.9</v>
      </c>
      <c r="J99" s="17">
        <v>142825.60000000001</v>
      </c>
      <c r="K99" s="17">
        <v>144180.29999999999</v>
      </c>
      <c r="L99" s="17">
        <v>144180.29999999999</v>
      </c>
    </row>
    <row r="100" spans="1:12">
      <c r="A100" s="58"/>
      <c r="B100" s="58"/>
      <c r="C100" s="30" t="s">
        <v>80</v>
      </c>
      <c r="D100" s="17">
        <f>E100+F100+G100+H100+I100+J100+K100+L100</f>
        <v>8942.6808200000014</v>
      </c>
      <c r="E100" s="17">
        <v>542.6</v>
      </c>
      <c r="F100" s="17">
        <v>680.4</v>
      </c>
      <c r="G100" s="17">
        <v>884.47172</v>
      </c>
      <c r="H100" s="51">
        <v>1050.7939400000002</v>
      </c>
      <c r="I100" s="51">
        <v>1428.9989900000003</v>
      </c>
      <c r="J100" s="51">
        <v>1442.68283</v>
      </c>
      <c r="K100" s="51">
        <v>1456.3666700000003</v>
      </c>
      <c r="L100" s="51">
        <v>1456.3666700000003</v>
      </c>
    </row>
    <row r="101" spans="1:12" ht="25.5">
      <c r="A101" s="58"/>
      <c r="B101" s="58"/>
      <c r="C101" s="30" t="s">
        <v>81</v>
      </c>
      <c r="D101" s="17">
        <f>E101+F101+G101+H101+I101+J101+K101+L101</f>
        <v>0</v>
      </c>
      <c r="E101" s="17">
        <v>0</v>
      </c>
      <c r="F101" s="17">
        <v>0</v>
      </c>
      <c r="G101" s="17">
        <v>0</v>
      </c>
      <c r="H101" s="51">
        <v>0</v>
      </c>
      <c r="I101" s="51">
        <v>0</v>
      </c>
      <c r="J101" s="51">
        <v>0</v>
      </c>
      <c r="K101" s="51">
        <v>0</v>
      </c>
      <c r="L101" s="51">
        <v>0</v>
      </c>
    </row>
    <row r="102" spans="1:12" ht="12.75" customHeight="1">
      <c r="A102" s="57" t="s">
        <v>26</v>
      </c>
      <c r="B102" s="57" t="s">
        <v>27</v>
      </c>
      <c r="C102" s="16" t="s">
        <v>3</v>
      </c>
      <c r="D102" s="17">
        <f>E102+F102+G102+H102+I102+J102+K102+L102</f>
        <v>355752.66157</v>
      </c>
      <c r="E102" s="17">
        <f>E104+E105+E106+E107</f>
        <v>37595.199999999997</v>
      </c>
      <c r="F102" s="17">
        <f t="shared" ref="F102:L102" si="51">F104+F105+F106+F107</f>
        <v>41020.1</v>
      </c>
      <c r="G102" s="17">
        <f t="shared" si="51"/>
        <v>38567.146580000001</v>
      </c>
      <c r="H102" s="17">
        <f t="shared" si="51"/>
        <v>42140.405019999998</v>
      </c>
      <c r="I102" s="17">
        <f t="shared" si="51"/>
        <v>47724.293030000001</v>
      </c>
      <c r="J102" s="17">
        <f t="shared" ref="J102:K102" si="52">J104+J105+J106+J107</f>
        <v>53388.672429999999</v>
      </c>
      <c r="K102" s="17">
        <f t="shared" si="52"/>
        <v>47681.913540000009</v>
      </c>
      <c r="L102" s="17">
        <f t="shared" si="51"/>
        <v>47634.930970000001</v>
      </c>
    </row>
    <row r="103" spans="1:12" ht="12.75" customHeight="1">
      <c r="A103" s="58"/>
      <c r="B103" s="58"/>
      <c r="C103" s="16" t="s">
        <v>32</v>
      </c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ht="12.75" customHeight="1">
      <c r="A104" s="58"/>
      <c r="B104" s="58"/>
      <c r="C104" s="16" t="s">
        <v>78</v>
      </c>
      <c r="D104" s="17">
        <f t="shared" ref="D104" si="53">E104+F104+G104+H104+I104+J104+K104+L104</f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</row>
    <row r="105" spans="1:12" ht="25.5">
      <c r="A105" s="58"/>
      <c r="B105" s="58"/>
      <c r="C105" s="30" t="s">
        <v>79</v>
      </c>
      <c r="D105" s="17">
        <f>E105+F105+G105+H105+I105+J105+K105+L105</f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</row>
    <row r="106" spans="1:12">
      <c r="A106" s="58"/>
      <c r="B106" s="58"/>
      <c r="C106" s="30" t="s">
        <v>80</v>
      </c>
      <c r="D106" s="17">
        <f>E106+F106+G106+H106+I106+J106+K106+L106</f>
        <v>355752.66157</v>
      </c>
      <c r="E106" s="17">
        <v>37595.199999999997</v>
      </c>
      <c r="F106" s="17">
        <v>41020.1</v>
      </c>
      <c r="G106" s="17">
        <v>38567.146580000001</v>
      </c>
      <c r="H106" s="51">
        <v>42140.405019999998</v>
      </c>
      <c r="I106" s="51">
        <v>47724.293030000001</v>
      </c>
      <c r="J106" s="51">
        <v>53388.672429999999</v>
      </c>
      <c r="K106" s="51">
        <v>47681.913540000009</v>
      </c>
      <c r="L106" s="51">
        <v>47634.930970000001</v>
      </c>
    </row>
    <row r="107" spans="1:12" ht="25.5">
      <c r="A107" s="58"/>
      <c r="B107" s="58"/>
      <c r="C107" s="30" t="s">
        <v>81</v>
      </c>
      <c r="D107" s="17">
        <f>E107+F107+G107+H107+I107+J107+K107+L107</f>
        <v>0</v>
      </c>
      <c r="E107" s="17">
        <v>0</v>
      </c>
      <c r="F107" s="17">
        <v>0</v>
      </c>
      <c r="G107" s="17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</row>
    <row r="108" spans="1:12" ht="12.75" customHeight="1">
      <c r="A108" s="57" t="s">
        <v>28</v>
      </c>
      <c r="B108" s="57" t="s">
        <v>29</v>
      </c>
      <c r="C108" s="16" t="s">
        <v>3</v>
      </c>
      <c r="D108" s="17">
        <f>E108+F108+G108+H108+I108+J108+K108+L108</f>
        <v>0</v>
      </c>
      <c r="E108" s="17">
        <f>E110+E111+E112+E113</f>
        <v>0</v>
      </c>
      <c r="F108" s="17">
        <f t="shared" ref="F108:L108" si="54">F110+F111+F112+F113</f>
        <v>0</v>
      </c>
      <c r="G108" s="17">
        <f t="shared" si="54"/>
        <v>0</v>
      </c>
      <c r="H108" s="17">
        <f t="shared" si="54"/>
        <v>0</v>
      </c>
      <c r="I108" s="17">
        <f t="shared" si="54"/>
        <v>0</v>
      </c>
      <c r="J108" s="17">
        <f t="shared" ref="J108:K108" si="55">J110+J111+J112+J113</f>
        <v>0</v>
      </c>
      <c r="K108" s="17">
        <f t="shared" si="55"/>
        <v>0</v>
      </c>
      <c r="L108" s="17">
        <f t="shared" si="54"/>
        <v>0</v>
      </c>
    </row>
    <row r="109" spans="1:12" ht="12.75" customHeight="1">
      <c r="A109" s="58"/>
      <c r="B109" s="58"/>
      <c r="C109" s="16" t="s">
        <v>32</v>
      </c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ht="12.75" customHeight="1">
      <c r="A110" s="58"/>
      <c r="B110" s="58"/>
      <c r="C110" s="16" t="s">
        <v>78</v>
      </c>
      <c r="D110" s="17">
        <f t="shared" ref="D110" si="56">E110+F110+G110+H110+I110+J110+K110+L110</f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</row>
    <row r="111" spans="1:12" ht="25.5">
      <c r="A111" s="58"/>
      <c r="B111" s="58"/>
      <c r="C111" s="30" t="s">
        <v>79</v>
      </c>
      <c r="D111" s="17">
        <f>E111+F111+G111+H111+I111+J111+K111+L111</f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</row>
    <row r="112" spans="1:12">
      <c r="A112" s="58"/>
      <c r="B112" s="58"/>
      <c r="C112" s="30" t="s">
        <v>80</v>
      </c>
      <c r="D112" s="17">
        <f>E112+F112+G112+H112+I112+J112+K112+L112</f>
        <v>0</v>
      </c>
      <c r="E112" s="17">
        <v>0</v>
      </c>
      <c r="F112" s="17">
        <v>0</v>
      </c>
      <c r="G112" s="17">
        <v>0</v>
      </c>
      <c r="H112" s="51">
        <v>0</v>
      </c>
      <c r="I112" s="51">
        <v>0</v>
      </c>
      <c r="J112" s="51">
        <v>0</v>
      </c>
      <c r="K112" s="51">
        <v>0</v>
      </c>
      <c r="L112" s="51">
        <v>0</v>
      </c>
    </row>
    <row r="113" spans="1:12" ht="25.5">
      <c r="A113" s="58"/>
      <c r="B113" s="58"/>
      <c r="C113" s="30" t="s">
        <v>81</v>
      </c>
      <c r="D113" s="17">
        <f>E113+F113+G113+H113+I113+J113+K113+L113</f>
        <v>0</v>
      </c>
      <c r="E113" s="17">
        <v>0</v>
      </c>
      <c r="F113" s="17">
        <v>0</v>
      </c>
      <c r="G113" s="17">
        <v>0</v>
      </c>
      <c r="H113" s="51">
        <v>0</v>
      </c>
      <c r="I113" s="51">
        <v>0</v>
      </c>
      <c r="J113" s="51">
        <v>0</v>
      </c>
      <c r="K113" s="51">
        <v>0</v>
      </c>
      <c r="L113" s="51">
        <v>0</v>
      </c>
    </row>
    <row r="114" spans="1:12">
      <c r="A114" s="57" t="s">
        <v>30</v>
      </c>
      <c r="B114" s="57" t="s">
        <v>34</v>
      </c>
      <c r="C114" s="16" t="s">
        <v>3</v>
      </c>
      <c r="D114" s="17">
        <f>E114+F114+G114+H114+I114+J114+K114+L114</f>
        <v>1250</v>
      </c>
      <c r="E114" s="17">
        <f>E116+E117+E118+E119</f>
        <v>1250</v>
      </c>
      <c r="F114" s="17">
        <f t="shared" ref="F114:L114" si="57">F116+F117+F118+F119</f>
        <v>0</v>
      </c>
      <c r="G114" s="17">
        <f t="shared" si="57"/>
        <v>0</v>
      </c>
      <c r="H114" s="17">
        <f t="shared" si="57"/>
        <v>0</v>
      </c>
      <c r="I114" s="17">
        <f t="shared" si="57"/>
        <v>0</v>
      </c>
      <c r="J114" s="17">
        <f t="shared" ref="J114:K114" si="58">J116+J117+J118+J119</f>
        <v>0</v>
      </c>
      <c r="K114" s="17">
        <f t="shared" si="58"/>
        <v>0</v>
      </c>
      <c r="L114" s="17">
        <f t="shared" si="57"/>
        <v>0</v>
      </c>
    </row>
    <row r="115" spans="1:12">
      <c r="A115" s="58"/>
      <c r="B115" s="58"/>
      <c r="C115" s="16" t="s">
        <v>32</v>
      </c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>
      <c r="A116" s="58"/>
      <c r="B116" s="58"/>
      <c r="C116" s="16" t="s">
        <v>78</v>
      </c>
      <c r="D116" s="17">
        <f t="shared" ref="D116" si="59">E116+F116+G116+H116+I116+J116+K116+L116</f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</row>
    <row r="117" spans="1:12" ht="25.5">
      <c r="A117" s="58"/>
      <c r="B117" s="58"/>
      <c r="C117" s="30" t="s">
        <v>79</v>
      </c>
      <c r="D117" s="17">
        <f>E117+F117+G117+H117+I117+J117+K117+L117</f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</row>
    <row r="118" spans="1:12">
      <c r="A118" s="58"/>
      <c r="B118" s="58"/>
      <c r="C118" s="30" t="s">
        <v>80</v>
      </c>
      <c r="D118" s="17">
        <f>E118+F118+G118+H118+I118+J118+K118+L118</f>
        <v>1250</v>
      </c>
      <c r="E118" s="17">
        <v>1250</v>
      </c>
      <c r="F118" s="17">
        <v>0</v>
      </c>
      <c r="G118" s="17">
        <v>0</v>
      </c>
      <c r="H118" s="51">
        <v>0</v>
      </c>
      <c r="I118" s="51">
        <v>0</v>
      </c>
      <c r="J118" s="51">
        <v>0</v>
      </c>
      <c r="K118" s="51">
        <v>0</v>
      </c>
      <c r="L118" s="51">
        <v>0</v>
      </c>
    </row>
    <row r="119" spans="1:12" ht="25.5">
      <c r="A119" s="58"/>
      <c r="B119" s="58"/>
      <c r="C119" s="30" t="s">
        <v>81</v>
      </c>
      <c r="D119" s="17">
        <f>E119+F119+G119+H119+I119+J119+K119+L119</f>
        <v>0</v>
      </c>
      <c r="E119" s="17">
        <v>0</v>
      </c>
      <c r="F119" s="17">
        <v>0</v>
      </c>
      <c r="G119" s="17">
        <v>0</v>
      </c>
      <c r="H119" s="51">
        <v>0</v>
      </c>
      <c r="I119" s="51">
        <v>0</v>
      </c>
      <c r="J119" s="51">
        <v>0</v>
      </c>
      <c r="K119" s="51">
        <v>0</v>
      </c>
      <c r="L119" s="51">
        <v>0</v>
      </c>
    </row>
    <row r="120" spans="1:12" ht="12.75" customHeight="1">
      <c r="A120" s="57" t="s">
        <v>31</v>
      </c>
      <c r="B120" s="57" t="s">
        <v>36</v>
      </c>
      <c r="C120" s="16" t="s">
        <v>3</v>
      </c>
      <c r="D120" s="17">
        <f>E120+F120+G120+H120+I120+J120+K120+L120</f>
        <v>6557.4</v>
      </c>
      <c r="E120" s="17">
        <f>E122+E123+E124+E125</f>
        <v>0</v>
      </c>
      <c r="F120" s="17">
        <f>F122+F123+F124+F125-0.1</f>
        <v>6557.4</v>
      </c>
      <c r="G120" s="17">
        <f t="shared" ref="G120:L120" si="60">G122+G123+G124+G125</f>
        <v>0</v>
      </c>
      <c r="H120" s="17">
        <f t="shared" si="60"/>
        <v>0</v>
      </c>
      <c r="I120" s="17">
        <f t="shared" si="60"/>
        <v>0</v>
      </c>
      <c r="J120" s="17">
        <f t="shared" ref="J120:K120" si="61">J122+J123+J124+J125</f>
        <v>0</v>
      </c>
      <c r="K120" s="17">
        <f t="shared" si="61"/>
        <v>0</v>
      </c>
      <c r="L120" s="17">
        <f t="shared" si="60"/>
        <v>0</v>
      </c>
    </row>
    <row r="121" spans="1:12" ht="12.75" customHeight="1">
      <c r="A121" s="58"/>
      <c r="B121" s="58"/>
      <c r="C121" s="16" t="s">
        <v>32</v>
      </c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ht="12.75" customHeight="1">
      <c r="A122" s="58"/>
      <c r="B122" s="58"/>
      <c r="C122" s="16" t="s">
        <v>78</v>
      </c>
      <c r="D122" s="17">
        <f t="shared" ref="D122" si="62">E122+F122+G122+H122+I122+J122+K122+L122</f>
        <v>5932.9</v>
      </c>
      <c r="E122" s="17">
        <v>0</v>
      </c>
      <c r="F122" s="17">
        <v>5932.9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</row>
    <row r="123" spans="1:12" ht="25.5">
      <c r="A123" s="58"/>
      <c r="B123" s="58"/>
      <c r="C123" s="30" t="s">
        <v>79</v>
      </c>
      <c r="D123" s="17">
        <f>E123+F123+G123+H123+I123+J123+K123+L123</f>
        <v>312.3</v>
      </c>
      <c r="E123" s="17">
        <v>0</v>
      </c>
      <c r="F123" s="17">
        <v>312.3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</row>
    <row r="124" spans="1:12">
      <c r="A124" s="58"/>
      <c r="B124" s="58"/>
      <c r="C124" s="30" t="s">
        <v>80</v>
      </c>
      <c r="D124" s="17">
        <f>E124+F124+G124+H124+I124+J124+K124+L124</f>
        <v>312.3</v>
      </c>
      <c r="E124" s="17">
        <v>0</v>
      </c>
      <c r="F124" s="17">
        <f>312.3</f>
        <v>312.3</v>
      </c>
      <c r="G124" s="17">
        <v>0</v>
      </c>
      <c r="H124" s="51">
        <v>0</v>
      </c>
      <c r="I124" s="51">
        <v>0</v>
      </c>
      <c r="J124" s="51">
        <v>0</v>
      </c>
      <c r="K124" s="51">
        <v>0</v>
      </c>
      <c r="L124" s="51">
        <v>0</v>
      </c>
    </row>
    <row r="125" spans="1:12" ht="25.5">
      <c r="A125" s="58"/>
      <c r="B125" s="58"/>
      <c r="C125" s="30" t="s">
        <v>81</v>
      </c>
      <c r="D125" s="17">
        <f>E125+F125+G125+H125+I125+J125+K125+L125</f>
        <v>0</v>
      </c>
      <c r="E125" s="17">
        <v>0</v>
      </c>
      <c r="F125" s="17">
        <v>0</v>
      </c>
      <c r="G125" s="17">
        <v>0</v>
      </c>
      <c r="H125" s="51">
        <v>0</v>
      </c>
      <c r="I125" s="51">
        <v>0</v>
      </c>
      <c r="J125" s="51">
        <v>0</v>
      </c>
      <c r="K125" s="51">
        <v>0</v>
      </c>
      <c r="L125" s="51">
        <v>0</v>
      </c>
    </row>
    <row r="126" spans="1:12">
      <c r="A126" s="57" t="s">
        <v>44</v>
      </c>
      <c r="B126" s="57" t="s">
        <v>33</v>
      </c>
      <c r="C126" s="16" t="s">
        <v>3</v>
      </c>
      <c r="D126" s="17">
        <f>E126+F126+G126+H126+I126+J126+K126+L126</f>
        <v>0</v>
      </c>
      <c r="E126" s="17">
        <f>E128+E129+E130+E131</f>
        <v>0</v>
      </c>
      <c r="F126" s="17">
        <f t="shared" ref="F126:L126" si="63">F128+F129+F130+F131</f>
        <v>0</v>
      </c>
      <c r="G126" s="17">
        <f t="shared" si="63"/>
        <v>0</v>
      </c>
      <c r="H126" s="17">
        <f t="shared" si="63"/>
        <v>0</v>
      </c>
      <c r="I126" s="17">
        <f t="shared" si="63"/>
        <v>0</v>
      </c>
      <c r="J126" s="17">
        <f t="shared" ref="J126:K126" si="64">J128+J129+J130+J131</f>
        <v>0</v>
      </c>
      <c r="K126" s="17">
        <f t="shared" si="64"/>
        <v>0</v>
      </c>
      <c r="L126" s="17">
        <f t="shared" si="63"/>
        <v>0</v>
      </c>
    </row>
    <row r="127" spans="1:12">
      <c r="A127" s="58"/>
      <c r="B127" s="58"/>
      <c r="C127" s="16" t="s">
        <v>32</v>
      </c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>
      <c r="A128" s="58"/>
      <c r="B128" s="58"/>
      <c r="C128" s="16" t="s">
        <v>78</v>
      </c>
      <c r="D128" s="17">
        <f t="shared" ref="D128" si="65">E128+F128+G128+H128+I128+J128+K128+L128</f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</row>
    <row r="129" spans="1:12" ht="25.5">
      <c r="A129" s="58"/>
      <c r="B129" s="58"/>
      <c r="C129" s="30" t="s">
        <v>79</v>
      </c>
      <c r="D129" s="17">
        <f>E129+F129+G129+H129+I129+J129+K129+L129</f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</row>
    <row r="130" spans="1:12" s="7" customFormat="1">
      <c r="A130" s="58"/>
      <c r="B130" s="58"/>
      <c r="C130" s="30" t="s">
        <v>80</v>
      </c>
      <c r="D130" s="17">
        <f>E130+F130+G130+H130+I130+J130+K130+L130</f>
        <v>0</v>
      </c>
      <c r="E130" s="17">
        <v>0</v>
      </c>
      <c r="F130" s="17">
        <v>0</v>
      </c>
      <c r="G130" s="17">
        <v>0</v>
      </c>
      <c r="H130" s="51">
        <v>0</v>
      </c>
      <c r="I130" s="51">
        <v>0</v>
      </c>
      <c r="J130" s="51">
        <v>0</v>
      </c>
      <c r="K130" s="51">
        <v>0</v>
      </c>
      <c r="L130" s="51">
        <v>0</v>
      </c>
    </row>
    <row r="131" spans="1:12" s="7" customFormat="1" ht="25.5">
      <c r="A131" s="58"/>
      <c r="B131" s="58"/>
      <c r="C131" s="30" t="s">
        <v>81</v>
      </c>
      <c r="D131" s="17">
        <f>E131+F131+G131+H131+I131+J131+K131+L131</f>
        <v>0</v>
      </c>
      <c r="E131" s="17">
        <v>0</v>
      </c>
      <c r="F131" s="17">
        <v>0</v>
      </c>
      <c r="G131" s="17">
        <v>0</v>
      </c>
      <c r="H131" s="51">
        <v>0</v>
      </c>
      <c r="I131" s="51">
        <v>0</v>
      </c>
      <c r="J131" s="51">
        <v>0</v>
      </c>
      <c r="K131" s="51">
        <v>0</v>
      </c>
      <c r="L131" s="51">
        <v>0</v>
      </c>
    </row>
    <row r="132" spans="1:12" s="7" customFormat="1" ht="12.75" customHeight="1">
      <c r="A132" s="57" t="s">
        <v>40</v>
      </c>
      <c r="B132" s="57" t="s">
        <v>37</v>
      </c>
      <c r="C132" s="16" t="s">
        <v>3</v>
      </c>
      <c r="D132" s="17">
        <f>E132+F132+G132+H132+I132+J132+K132+L132</f>
        <v>55.263159999999999</v>
      </c>
      <c r="E132" s="17">
        <f>E134+E135+E136+E137</f>
        <v>0</v>
      </c>
      <c r="F132" s="17">
        <f t="shared" ref="F132:L132" si="66">F134+F135+F136+F137</f>
        <v>0</v>
      </c>
      <c r="G132" s="17">
        <f t="shared" si="66"/>
        <v>55.263159999999999</v>
      </c>
      <c r="H132" s="17">
        <f t="shared" si="66"/>
        <v>0</v>
      </c>
      <c r="I132" s="17">
        <f t="shared" si="66"/>
        <v>0</v>
      </c>
      <c r="J132" s="17">
        <f t="shared" ref="J132:K132" si="67">J134+J135+J136+J137</f>
        <v>0</v>
      </c>
      <c r="K132" s="17">
        <f t="shared" si="67"/>
        <v>0</v>
      </c>
      <c r="L132" s="17">
        <f t="shared" si="66"/>
        <v>0</v>
      </c>
    </row>
    <row r="133" spans="1:12" s="7" customFormat="1">
      <c r="A133" s="58"/>
      <c r="B133" s="58"/>
      <c r="C133" s="16" t="s">
        <v>32</v>
      </c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s="7" customFormat="1">
      <c r="A134" s="58"/>
      <c r="B134" s="58"/>
      <c r="C134" s="16" t="s">
        <v>78</v>
      </c>
      <c r="D134" s="17">
        <f t="shared" ref="D134" si="68">E134+F134+G134+H134+I134+J134+K134+L134</f>
        <v>50</v>
      </c>
      <c r="E134" s="17">
        <v>0</v>
      </c>
      <c r="F134" s="17">
        <v>0</v>
      </c>
      <c r="G134" s="17">
        <v>50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</row>
    <row r="135" spans="1:12" s="7" customFormat="1" ht="25.5">
      <c r="A135" s="58"/>
      <c r="B135" s="58"/>
      <c r="C135" s="30" t="s">
        <v>79</v>
      </c>
      <c r="D135" s="17">
        <f>E135+F135+G135+H135+I135+J135+K135+L135</f>
        <v>2.63158</v>
      </c>
      <c r="E135" s="17">
        <v>0</v>
      </c>
      <c r="F135" s="17">
        <v>0</v>
      </c>
      <c r="G135" s="17">
        <v>2.63158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</row>
    <row r="136" spans="1:12" s="7" customFormat="1">
      <c r="A136" s="58"/>
      <c r="B136" s="58"/>
      <c r="C136" s="30" t="s">
        <v>80</v>
      </c>
      <c r="D136" s="17">
        <f>E136+F136+G136+H136+I136+J136+K136+L136</f>
        <v>2.63158</v>
      </c>
      <c r="E136" s="17">
        <v>0</v>
      </c>
      <c r="F136" s="17">
        <v>0</v>
      </c>
      <c r="G136" s="17">
        <v>2.63158</v>
      </c>
      <c r="H136" s="51">
        <v>0</v>
      </c>
      <c r="I136" s="51">
        <v>0</v>
      </c>
      <c r="J136" s="51">
        <v>0</v>
      </c>
      <c r="K136" s="51">
        <v>0</v>
      </c>
      <c r="L136" s="51">
        <v>0</v>
      </c>
    </row>
    <row r="137" spans="1:12" s="7" customFormat="1" ht="25.5">
      <c r="A137" s="58"/>
      <c r="B137" s="58"/>
      <c r="C137" s="30" t="s">
        <v>81</v>
      </c>
      <c r="D137" s="17">
        <f>E137+F137+G137+H137+I137+J137+K137+L137</f>
        <v>0</v>
      </c>
      <c r="E137" s="17">
        <v>0</v>
      </c>
      <c r="F137" s="17">
        <v>0</v>
      </c>
      <c r="G137" s="17">
        <v>0</v>
      </c>
      <c r="H137" s="51">
        <v>0</v>
      </c>
      <c r="I137" s="51">
        <v>0</v>
      </c>
      <c r="J137" s="51">
        <v>0</v>
      </c>
      <c r="K137" s="51">
        <v>0</v>
      </c>
      <c r="L137" s="51">
        <v>0</v>
      </c>
    </row>
    <row r="138" spans="1:12" s="7" customFormat="1" ht="12.75" customHeight="1">
      <c r="A138" s="57" t="s">
        <v>69</v>
      </c>
      <c r="B138" s="57" t="s">
        <v>109</v>
      </c>
      <c r="C138" s="16" t="s">
        <v>3</v>
      </c>
      <c r="D138" s="17">
        <f>E138+F138+G138+H138+I138+J138+K138+L138</f>
        <v>1963.2240000000002</v>
      </c>
      <c r="E138" s="17">
        <f>E140+E141+E142+E143</f>
        <v>0</v>
      </c>
      <c r="F138" s="17">
        <f t="shared" ref="F138:L138" si="69">F140+F141+F142+F143</f>
        <v>0</v>
      </c>
      <c r="G138" s="17">
        <f t="shared" si="69"/>
        <v>0</v>
      </c>
      <c r="H138" s="17">
        <f t="shared" si="69"/>
        <v>852.11199999999997</v>
      </c>
      <c r="I138" s="17">
        <f t="shared" si="69"/>
        <v>555.55600000000004</v>
      </c>
      <c r="J138" s="17">
        <f t="shared" ref="J138:K138" si="70">J140+J141+J142+J143</f>
        <v>555.55600000000004</v>
      </c>
      <c r="K138" s="17">
        <f t="shared" si="70"/>
        <v>0</v>
      </c>
      <c r="L138" s="17">
        <f t="shared" si="69"/>
        <v>0</v>
      </c>
    </row>
    <row r="139" spans="1:12" s="7" customFormat="1">
      <c r="A139" s="58"/>
      <c r="B139" s="58"/>
      <c r="C139" s="16" t="s">
        <v>32</v>
      </c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s="7" customFormat="1">
      <c r="A140" s="58"/>
      <c r="B140" s="58"/>
      <c r="C140" s="16" t="s">
        <v>78</v>
      </c>
      <c r="D140" s="17">
        <f t="shared" ref="D140" si="71">E140+F140+G140+H140+I140+J140+K140+L140</f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</row>
    <row r="141" spans="1:12" s="7" customFormat="1" ht="25.5">
      <c r="A141" s="58"/>
      <c r="B141" s="58"/>
      <c r="C141" s="30" t="s">
        <v>79</v>
      </c>
      <c r="D141" s="17">
        <f>E141+F141+G141+H141+I141+J141+K141+L141</f>
        <v>1766.9</v>
      </c>
      <c r="E141" s="17">
        <v>0</v>
      </c>
      <c r="F141" s="17">
        <v>0</v>
      </c>
      <c r="G141" s="17">
        <v>0</v>
      </c>
      <c r="H141" s="17">
        <v>766.9</v>
      </c>
      <c r="I141" s="17">
        <v>500</v>
      </c>
      <c r="J141" s="17">
        <v>500</v>
      </c>
      <c r="K141" s="17">
        <v>0</v>
      </c>
      <c r="L141" s="17">
        <v>0</v>
      </c>
    </row>
    <row r="142" spans="1:12" s="7" customFormat="1">
      <c r="A142" s="58"/>
      <c r="B142" s="58"/>
      <c r="C142" s="30" t="s">
        <v>80</v>
      </c>
      <c r="D142" s="17">
        <f>E142+F142+G142+H142+I142+J142+K142+L142</f>
        <v>196.32400000000001</v>
      </c>
      <c r="E142" s="17">
        <v>0</v>
      </c>
      <c r="F142" s="17">
        <v>0</v>
      </c>
      <c r="G142" s="17">
        <v>0</v>
      </c>
      <c r="H142" s="51">
        <v>85.212000000000003</v>
      </c>
      <c r="I142" s="51">
        <v>55.555999999999997</v>
      </c>
      <c r="J142" s="51">
        <v>55.555999999999997</v>
      </c>
      <c r="K142" s="51">
        <v>0</v>
      </c>
      <c r="L142" s="51">
        <v>0</v>
      </c>
    </row>
    <row r="143" spans="1:12" s="7" customFormat="1" ht="25.5">
      <c r="A143" s="58"/>
      <c r="B143" s="58"/>
      <c r="C143" s="30" t="s">
        <v>81</v>
      </c>
      <c r="D143" s="17">
        <f>E143+F143+G143+H143+I143+J143+K143+L143</f>
        <v>0</v>
      </c>
      <c r="E143" s="17">
        <v>0</v>
      </c>
      <c r="F143" s="17">
        <v>0</v>
      </c>
      <c r="G143" s="17">
        <v>0</v>
      </c>
      <c r="H143" s="51">
        <v>0</v>
      </c>
      <c r="I143" s="51">
        <v>0</v>
      </c>
      <c r="J143" s="51">
        <v>0</v>
      </c>
      <c r="K143" s="51">
        <v>0</v>
      </c>
      <c r="L143" s="51">
        <v>0</v>
      </c>
    </row>
    <row r="144" spans="1:12" s="7" customFormat="1" ht="12.75" customHeight="1">
      <c r="A144" s="56" t="s">
        <v>70</v>
      </c>
      <c r="B144" s="56" t="s">
        <v>108</v>
      </c>
      <c r="C144" s="16" t="s">
        <v>3</v>
      </c>
      <c r="D144" s="17">
        <f>E144+F144+G144+H144+I144+J144+K144+L144</f>
        <v>2301.04736</v>
      </c>
      <c r="E144" s="17">
        <f>E146+E147+E148+E149</f>
        <v>0</v>
      </c>
      <c r="F144" s="17">
        <f t="shared" ref="F144:L144" si="72">F146+F147+F148+F149</f>
        <v>0</v>
      </c>
      <c r="G144" s="17">
        <f t="shared" si="72"/>
        <v>0</v>
      </c>
      <c r="H144" s="17">
        <f t="shared" si="72"/>
        <v>2301.04736</v>
      </c>
      <c r="I144" s="17">
        <f t="shared" si="72"/>
        <v>0</v>
      </c>
      <c r="J144" s="17">
        <f t="shared" ref="J144:K144" si="73">J146+J147+J148+J149</f>
        <v>0</v>
      </c>
      <c r="K144" s="17">
        <f t="shared" si="73"/>
        <v>0</v>
      </c>
      <c r="L144" s="17">
        <f t="shared" si="72"/>
        <v>0</v>
      </c>
    </row>
    <row r="145" spans="1:12" s="7" customFormat="1">
      <c r="A145" s="56"/>
      <c r="B145" s="56"/>
      <c r="C145" s="16" t="s">
        <v>32</v>
      </c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s="7" customFormat="1">
      <c r="A146" s="56"/>
      <c r="B146" s="56"/>
      <c r="C146" s="16" t="s">
        <v>78</v>
      </c>
      <c r="D146" s="17">
        <f t="shared" ref="D146" si="74">E146+F146+G146+H146+I146+J146+K146+L146</f>
        <v>2081.9</v>
      </c>
      <c r="E146" s="17">
        <v>0</v>
      </c>
      <c r="F146" s="17">
        <v>0</v>
      </c>
      <c r="G146" s="17">
        <v>0</v>
      </c>
      <c r="H146" s="17">
        <v>2081.9</v>
      </c>
      <c r="I146" s="17">
        <v>0</v>
      </c>
      <c r="J146" s="17">
        <v>0</v>
      </c>
      <c r="K146" s="17">
        <v>0</v>
      </c>
      <c r="L146" s="17">
        <v>0</v>
      </c>
    </row>
    <row r="147" spans="1:12" s="7" customFormat="1" ht="25.5">
      <c r="A147" s="56"/>
      <c r="B147" s="56"/>
      <c r="C147" s="30" t="s">
        <v>79</v>
      </c>
      <c r="D147" s="17">
        <f>E147+F147+G147+H147+I147+J147+K147+L147</f>
        <v>109.57368</v>
      </c>
      <c r="E147" s="17">
        <v>0</v>
      </c>
      <c r="F147" s="17">
        <v>0</v>
      </c>
      <c r="G147" s="17">
        <v>0</v>
      </c>
      <c r="H147" s="17">
        <v>109.57368</v>
      </c>
      <c r="I147" s="17">
        <v>0</v>
      </c>
      <c r="J147" s="17">
        <v>0</v>
      </c>
      <c r="K147" s="17">
        <v>0</v>
      </c>
      <c r="L147" s="17">
        <v>0</v>
      </c>
    </row>
    <row r="148" spans="1:12" s="7" customFormat="1">
      <c r="A148" s="56"/>
      <c r="B148" s="56"/>
      <c r="C148" s="30" t="s">
        <v>80</v>
      </c>
      <c r="D148" s="17">
        <f>E148+F148+G148+H148+I148+J148+K148+L148</f>
        <v>109.57368</v>
      </c>
      <c r="E148" s="17">
        <v>0</v>
      </c>
      <c r="F148" s="17">
        <v>0</v>
      </c>
      <c r="G148" s="17">
        <v>0</v>
      </c>
      <c r="H148" s="51">
        <v>109.57368</v>
      </c>
      <c r="I148" s="51">
        <v>0</v>
      </c>
      <c r="J148" s="51">
        <v>0</v>
      </c>
      <c r="K148" s="51">
        <v>0</v>
      </c>
      <c r="L148" s="51">
        <v>0</v>
      </c>
    </row>
    <row r="149" spans="1:12" s="7" customFormat="1" ht="25.5">
      <c r="A149" s="56"/>
      <c r="B149" s="56"/>
      <c r="C149" s="30" t="s">
        <v>81</v>
      </c>
      <c r="D149" s="17">
        <f>E149+F149+G149+H149+I149+J149+K149+L149</f>
        <v>0</v>
      </c>
      <c r="E149" s="17">
        <v>0</v>
      </c>
      <c r="F149" s="17">
        <v>0</v>
      </c>
      <c r="G149" s="17">
        <v>0</v>
      </c>
      <c r="H149" s="51">
        <v>0</v>
      </c>
      <c r="I149" s="51">
        <v>0</v>
      </c>
      <c r="J149" s="51">
        <v>0</v>
      </c>
      <c r="K149" s="51">
        <v>0</v>
      </c>
      <c r="L149" s="51">
        <v>0</v>
      </c>
    </row>
    <row r="150" spans="1:12" s="7" customFormat="1" ht="12.75" customHeight="1">
      <c r="A150" s="56" t="s">
        <v>91</v>
      </c>
      <c r="B150" s="56" t="s">
        <v>92</v>
      </c>
      <c r="C150" s="16" t="s">
        <v>3</v>
      </c>
      <c r="D150" s="17">
        <f>E150+F150+G150+H150+I150+J150+K150+L150</f>
        <v>507.44917999999996</v>
      </c>
      <c r="E150" s="17">
        <f>E152+E153+E154+E155</f>
        <v>0</v>
      </c>
      <c r="F150" s="17">
        <f t="shared" ref="F150:L150" si="75">F152+F153+F154+F155</f>
        <v>0</v>
      </c>
      <c r="G150" s="17">
        <f t="shared" si="75"/>
        <v>0</v>
      </c>
      <c r="H150" s="17">
        <f t="shared" si="75"/>
        <v>0</v>
      </c>
      <c r="I150" s="17">
        <f t="shared" si="75"/>
        <v>0</v>
      </c>
      <c r="J150" s="17">
        <f t="shared" si="75"/>
        <v>507.44917999999996</v>
      </c>
      <c r="K150" s="17">
        <f t="shared" si="75"/>
        <v>0</v>
      </c>
      <c r="L150" s="17">
        <f t="shared" si="75"/>
        <v>0</v>
      </c>
    </row>
    <row r="151" spans="1:12" s="7" customFormat="1">
      <c r="A151" s="56"/>
      <c r="B151" s="56"/>
      <c r="C151" s="16" t="s">
        <v>32</v>
      </c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s="7" customFormat="1">
      <c r="A152" s="56"/>
      <c r="B152" s="56"/>
      <c r="C152" s="16" t="s">
        <v>78</v>
      </c>
      <c r="D152" s="17">
        <f t="shared" ref="D152" si="76">E152+F152+G152+H152+I152+J152+K152+L152</f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</row>
    <row r="153" spans="1:12" s="7" customFormat="1" ht="25.5">
      <c r="A153" s="56"/>
      <c r="B153" s="56"/>
      <c r="C153" s="30" t="s">
        <v>79</v>
      </c>
      <c r="D153" s="17">
        <f>E153+F153+G153+H153+I153+J153+K153+L153</f>
        <v>4.8276400000000006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4.8276400000000006</v>
      </c>
      <c r="K153" s="17">
        <v>0</v>
      </c>
      <c r="L153" s="17">
        <v>0</v>
      </c>
    </row>
    <row r="154" spans="1:12" s="7" customFormat="1">
      <c r="A154" s="56"/>
      <c r="B154" s="56"/>
      <c r="C154" s="30" t="s">
        <v>80</v>
      </c>
      <c r="D154" s="17">
        <f>E154+F154+G154+H154+I154+J154+K154+L154</f>
        <v>502.62153999999998</v>
      </c>
      <c r="E154" s="17">
        <v>0</v>
      </c>
      <c r="F154" s="17">
        <v>0</v>
      </c>
      <c r="G154" s="17">
        <v>0</v>
      </c>
      <c r="H154" s="51">
        <v>0</v>
      </c>
      <c r="I154" s="51">
        <v>0</v>
      </c>
      <c r="J154" s="51">
        <v>502.62153999999998</v>
      </c>
      <c r="K154" s="51">
        <v>0</v>
      </c>
      <c r="L154" s="51">
        <v>0</v>
      </c>
    </row>
    <row r="155" spans="1:12" s="7" customFormat="1" ht="25.5">
      <c r="A155" s="56"/>
      <c r="B155" s="56"/>
      <c r="C155" s="30" t="s">
        <v>81</v>
      </c>
      <c r="D155" s="17">
        <f>E155+F155+G155+H155+I155+J155+K155+L155</f>
        <v>0</v>
      </c>
      <c r="E155" s="17">
        <v>0</v>
      </c>
      <c r="F155" s="17">
        <v>0</v>
      </c>
      <c r="G155" s="17">
        <v>0</v>
      </c>
      <c r="H155" s="51">
        <v>0</v>
      </c>
      <c r="I155" s="51">
        <v>0</v>
      </c>
      <c r="J155" s="51">
        <v>0</v>
      </c>
      <c r="K155" s="51">
        <v>0</v>
      </c>
      <c r="L155" s="51">
        <v>0</v>
      </c>
    </row>
    <row r="156" spans="1:12" s="7" customFormat="1">
      <c r="A156" s="9"/>
      <c r="B156" s="9"/>
      <c r="D156" s="3"/>
      <c r="E156" s="3"/>
      <c r="F156" s="40"/>
      <c r="G156" s="3"/>
      <c r="H156" s="33"/>
      <c r="I156" s="3"/>
      <c r="J156" s="3"/>
      <c r="K156" s="3"/>
      <c r="L156" s="3"/>
    </row>
    <row r="157" spans="1:12" s="7" customFormat="1">
      <c r="A157" s="9"/>
      <c r="B157" s="9"/>
      <c r="D157" s="3"/>
      <c r="E157" s="3"/>
      <c r="F157" s="40"/>
      <c r="G157" s="3"/>
      <c r="H157" s="33"/>
      <c r="I157" s="3"/>
      <c r="J157" s="3"/>
      <c r="K157" s="3"/>
      <c r="L157" s="3"/>
    </row>
    <row r="158" spans="1:12" s="7" customFormat="1">
      <c r="A158" s="9"/>
      <c r="B158" s="9"/>
      <c r="D158" s="3"/>
      <c r="E158" s="3"/>
      <c r="F158" s="40"/>
      <c r="G158" s="3"/>
      <c r="H158" s="33"/>
      <c r="I158" s="3"/>
      <c r="J158" s="3"/>
      <c r="K158" s="3"/>
      <c r="L158" s="3"/>
    </row>
    <row r="159" spans="1:12" s="7" customFormat="1">
      <c r="A159" s="9"/>
      <c r="B159" s="9"/>
      <c r="D159" s="3"/>
      <c r="E159" s="3"/>
      <c r="F159" s="40"/>
      <c r="G159" s="3"/>
      <c r="H159" s="33"/>
      <c r="I159" s="3"/>
      <c r="J159" s="3"/>
      <c r="K159" s="3"/>
      <c r="L159" s="3"/>
    </row>
    <row r="160" spans="1:12" s="7" customFormat="1">
      <c r="A160" s="9"/>
      <c r="B160" s="9"/>
      <c r="D160" s="3"/>
      <c r="E160" s="3"/>
      <c r="F160" s="40"/>
      <c r="G160" s="3"/>
      <c r="H160" s="33"/>
      <c r="I160" s="3"/>
      <c r="J160" s="3"/>
      <c r="K160" s="3"/>
      <c r="L160" s="3"/>
    </row>
    <row r="161" spans="1:12" s="7" customFormat="1">
      <c r="A161" s="9"/>
      <c r="B161" s="9"/>
      <c r="D161" s="3"/>
      <c r="E161" s="3"/>
      <c r="F161" s="40"/>
      <c r="G161" s="3"/>
      <c r="H161" s="33"/>
      <c r="I161" s="3"/>
      <c r="J161" s="3"/>
      <c r="K161" s="3"/>
      <c r="L161" s="3"/>
    </row>
    <row r="162" spans="1:12" s="7" customFormat="1">
      <c r="A162" s="9"/>
      <c r="B162" s="9"/>
      <c r="D162" s="3"/>
      <c r="E162" s="3"/>
      <c r="F162" s="40"/>
      <c r="G162" s="3"/>
      <c r="H162" s="33"/>
      <c r="I162" s="3"/>
      <c r="J162" s="3"/>
      <c r="K162" s="3"/>
      <c r="L162" s="3"/>
    </row>
    <row r="163" spans="1:12" s="7" customFormat="1">
      <c r="A163" s="9"/>
      <c r="B163" s="9"/>
      <c r="D163" s="3"/>
      <c r="E163" s="3"/>
      <c r="F163" s="40"/>
      <c r="G163" s="3"/>
      <c r="H163" s="33"/>
      <c r="I163" s="3"/>
      <c r="J163" s="3"/>
      <c r="K163" s="3"/>
      <c r="L163" s="3"/>
    </row>
    <row r="164" spans="1:12" s="7" customFormat="1">
      <c r="A164" s="9"/>
      <c r="B164" s="9"/>
      <c r="D164" s="3"/>
      <c r="E164" s="3"/>
      <c r="F164" s="40"/>
      <c r="G164" s="3"/>
      <c r="H164" s="33"/>
      <c r="I164" s="3"/>
      <c r="J164" s="3"/>
      <c r="K164" s="3"/>
      <c r="L164" s="3"/>
    </row>
    <row r="165" spans="1:12" s="7" customFormat="1">
      <c r="A165" s="9"/>
      <c r="B165" s="9"/>
      <c r="D165" s="3"/>
      <c r="E165" s="3"/>
      <c r="F165" s="40"/>
      <c r="G165" s="3"/>
      <c r="H165" s="33"/>
      <c r="I165" s="3"/>
      <c r="J165" s="3"/>
      <c r="K165" s="3"/>
      <c r="L165" s="3"/>
    </row>
    <row r="166" spans="1:12" s="7" customFormat="1">
      <c r="A166" s="9"/>
      <c r="B166" s="9"/>
      <c r="D166" s="3"/>
      <c r="E166" s="3"/>
      <c r="F166" s="40"/>
      <c r="G166" s="3"/>
      <c r="H166" s="33"/>
      <c r="I166" s="3"/>
      <c r="J166" s="3"/>
      <c r="K166" s="3"/>
      <c r="L166" s="3"/>
    </row>
    <row r="167" spans="1:12" s="7" customFormat="1">
      <c r="A167" s="9"/>
      <c r="B167" s="9"/>
      <c r="D167" s="3"/>
      <c r="E167" s="3"/>
      <c r="F167" s="40"/>
      <c r="G167" s="3"/>
      <c r="H167" s="33"/>
      <c r="I167" s="3"/>
      <c r="J167" s="3"/>
      <c r="K167" s="3"/>
      <c r="L167" s="3"/>
    </row>
    <row r="168" spans="1:12" s="7" customFormat="1">
      <c r="A168" s="9"/>
      <c r="B168" s="9"/>
      <c r="D168" s="3"/>
      <c r="E168" s="3"/>
      <c r="F168" s="40"/>
      <c r="G168" s="3"/>
      <c r="H168" s="33"/>
      <c r="I168" s="3"/>
      <c r="J168" s="3"/>
      <c r="K168" s="3"/>
      <c r="L168" s="3"/>
    </row>
    <row r="169" spans="1:12" s="7" customFormat="1">
      <c r="A169" s="9"/>
      <c r="B169" s="9"/>
      <c r="D169" s="3"/>
      <c r="E169" s="3"/>
      <c r="F169" s="40"/>
      <c r="G169" s="3"/>
      <c r="H169" s="33"/>
      <c r="I169" s="3"/>
      <c r="J169" s="3"/>
      <c r="K169" s="3"/>
      <c r="L169" s="3"/>
    </row>
    <row r="170" spans="1:12" s="7" customFormat="1">
      <c r="A170" s="9"/>
      <c r="B170" s="9"/>
      <c r="D170" s="3"/>
      <c r="E170" s="3"/>
      <c r="F170" s="40"/>
      <c r="G170" s="3"/>
      <c r="H170" s="33"/>
      <c r="I170" s="3"/>
      <c r="J170" s="3"/>
      <c r="K170" s="3"/>
      <c r="L170" s="3"/>
    </row>
    <row r="171" spans="1:12" s="7" customFormat="1">
      <c r="A171" s="9"/>
      <c r="B171" s="9"/>
      <c r="D171" s="3"/>
      <c r="E171" s="3"/>
      <c r="F171" s="40"/>
      <c r="G171" s="3"/>
      <c r="H171" s="33"/>
      <c r="I171" s="3"/>
      <c r="J171" s="3"/>
      <c r="K171" s="3"/>
      <c r="L171" s="3"/>
    </row>
    <row r="172" spans="1:12" s="7" customFormat="1">
      <c r="A172" s="9"/>
      <c r="B172" s="9"/>
      <c r="D172" s="3"/>
      <c r="E172" s="3"/>
      <c r="F172" s="40"/>
      <c r="G172" s="3"/>
      <c r="H172" s="33"/>
      <c r="I172" s="3"/>
      <c r="J172" s="3"/>
      <c r="K172" s="3"/>
      <c r="L172" s="3"/>
    </row>
    <row r="173" spans="1:12" s="7" customFormat="1">
      <c r="A173" s="9"/>
      <c r="B173" s="9"/>
      <c r="D173" s="3"/>
      <c r="E173" s="3"/>
      <c r="F173" s="40"/>
      <c r="G173" s="3"/>
      <c r="H173" s="33"/>
      <c r="I173" s="3"/>
      <c r="J173" s="3"/>
      <c r="K173" s="3"/>
      <c r="L173" s="3"/>
    </row>
    <row r="174" spans="1:12" s="7" customFormat="1">
      <c r="A174" s="9"/>
      <c r="B174" s="9"/>
      <c r="D174" s="3"/>
      <c r="E174" s="3"/>
      <c r="F174" s="40"/>
      <c r="G174" s="3"/>
      <c r="H174" s="33"/>
      <c r="I174" s="3"/>
      <c r="J174" s="3"/>
      <c r="K174" s="3"/>
      <c r="L174" s="3"/>
    </row>
    <row r="175" spans="1:12" s="7" customFormat="1">
      <c r="A175" s="9"/>
      <c r="B175" s="9"/>
      <c r="D175" s="3"/>
      <c r="E175" s="3"/>
      <c r="F175" s="40"/>
      <c r="G175" s="3"/>
      <c r="H175" s="33"/>
      <c r="I175" s="3"/>
      <c r="J175" s="3"/>
      <c r="K175" s="3"/>
      <c r="L175" s="3"/>
    </row>
    <row r="176" spans="1:12" s="7" customFormat="1">
      <c r="A176" s="9"/>
      <c r="B176" s="9"/>
      <c r="D176" s="3"/>
      <c r="E176" s="3"/>
      <c r="F176" s="40"/>
      <c r="G176" s="3"/>
      <c r="H176" s="33"/>
      <c r="I176" s="3"/>
      <c r="J176" s="3"/>
      <c r="K176" s="3"/>
      <c r="L176" s="3"/>
    </row>
    <row r="177" spans="1:12" s="7" customFormat="1">
      <c r="A177" s="9"/>
      <c r="B177" s="9"/>
      <c r="D177" s="3"/>
      <c r="E177" s="3"/>
      <c r="F177" s="40"/>
      <c r="G177" s="3"/>
      <c r="H177" s="33"/>
      <c r="I177" s="3"/>
      <c r="J177" s="3"/>
      <c r="K177" s="3"/>
      <c r="L177" s="3"/>
    </row>
    <row r="178" spans="1:12" s="7" customFormat="1">
      <c r="A178" s="9"/>
      <c r="B178" s="9"/>
      <c r="D178" s="3"/>
      <c r="E178" s="3"/>
      <c r="F178" s="40"/>
      <c r="G178" s="3"/>
      <c r="H178" s="33"/>
      <c r="I178" s="3"/>
      <c r="J178" s="3"/>
      <c r="K178" s="3"/>
      <c r="L178" s="3"/>
    </row>
    <row r="179" spans="1:12" s="7" customFormat="1">
      <c r="A179" s="9"/>
      <c r="B179" s="9"/>
      <c r="D179" s="3"/>
      <c r="E179" s="3"/>
      <c r="F179" s="40"/>
      <c r="G179" s="3"/>
      <c r="H179" s="33"/>
      <c r="I179" s="3"/>
      <c r="J179" s="3"/>
      <c r="K179" s="3"/>
      <c r="L179" s="3"/>
    </row>
    <row r="180" spans="1:12" s="7" customFormat="1">
      <c r="A180" s="9"/>
      <c r="B180" s="9"/>
      <c r="D180" s="3"/>
      <c r="E180" s="3"/>
      <c r="F180" s="40"/>
      <c r="G180" s="3"/>
      <c r="H180" s="33"/>
      <c r="I180" s="3"/>
      <c r="J180" s="3"/>
      <c r="K180" s="3"/>
      <c r="L180" s="3"/>
    </row>
    <row r="181" spans="1:12" s="7" customFormat="1">
      <c r="A181" s="9"/>
      <c r="B181" s="9"/>
      <c r="D181" s="3"/>
      <c r="E181" s="3"/>
      <c r="F181" s="40"/>
      <c r="G181" s="3"/>
      <c r="H181" s="33"/>
      <c r="I181" s="3"/>
      <c r="J181" s="3"/>
      <c r="K181" s="3"/>
      <c r="L181" s="3"/>
    </row>
    <row r="182" spans="1:12" s="7" customFormat="1">
      <c r="A182" s="9"/>
      <c r="B182" s="9"/>
      <c r="D182" s="3"/>
      <c r="E182" s="3"/>
      <c r="F182" s="40"/>
      <c r="G182" s="3"/>
      <c r="H182" s="33"/>
      <c r="I182" s="3"/>
      <c r="J182" s="3"/>
      <c r="K182" s="3"/>
      <c r="L182" s="3"/>
    </row>
    <row r="183" spans="1:12" s="7" customFormat="1">
      <c r="A183" s="9"/>
      <c r="B183" s="9"/>
      <c r="D183" s="3"/>
      <c r="E183" s="3"/>
      <c r="F183" s="40"/>
      <c r="G183" s="3"/>
      <c r="H183" s="33"/>
      <c r="I183" s="3"/>
      <c r="J183" s="3"/>
      <c r="K183" s="3"/>
      <c r="L183" s="3"/>
    </row>
    <row r="184" spans="1:12" s="7" customFormat="1">
      <c r="A184" s="9"/>
      <c r="B184" s="9"/>
      <c r="D184" s="3"/>
      <c r="E184" s="3"/>
      <c r="F184" s="40"/>
      <c r="G184" s="3"/>
      <c r="H184" s="33"/>
      <c r="I184" s="3"/>
      <c r="J184" s="3"/>
      <c r="K184" s="3"/>
      <c r="L184" s="3"/>
    </row>
    <row r="185" spans="1:12" s="7" customFormat="1">
      <c r="A185" s="9"/>
      <c r="B185" s="9"/>
      <c r="D185" s="3"/>
      <c r="E185" s="3"/>
      <c r="F185" s="40"/>
      <c r="G185" s="3"/>
      <c r="H185" s="33"/>
      <c r="I185" s="3"/>
      <c r="J185" s="3"/>
      <c r="K185" s="3"/>
      <c r="L185" s="3"/>
    </row>
    <row r="186" spans="1:12" s="7" customFormat="1">
      <c r="A186" s="9"/>
      <c r="B186" s="9"/>
      <c r="D186" s="3"/>
      <c r="E186" s="3"/>
      <c r="F186" s="40"/>
      <c r="G186" s="3"/>
      <c r="H186" s="33"/>
      <c r="I186" s="3"/>
      <c r="J186" s="3"/>
      <c r="K186" s="3"/>
      <c r="L186" s="3"/>
    </row>
    <row r="187" spans="1:12" s="7" customFormat="1">
      <c r="A187" s="9"/>
      <c r="B187" s="9"/>
      <c r="D187" s="3"/>
      <c r="E187" s="3"/>
      <c r="F187" s="40"/>
      <c r="G187" s="3"/>
      <c r="H187" s="33"/>
      <c r="I187" s="3"/>
      <c r="J187" s="3"/>
      <c r="K187" s="3"/>
      <c r="L187" s="3"/>
    </row>
    <row r="188" spans="1:12" s="7" customFormat="1">
      <c r="A188" s="9"/>
      <c r="B188" s="9"/>
      <c r="D188" s="3"/>
      <c r="E188" s="3"/>
      <c r="F188" s="40"/>
      <c r="G188" s="3"/>
      <c r="H188" s="33"/>
      <c r="I188" s="3"/>
      <c r="J188" s="3"/>
      <c r="K188" s="3"/>
      <c r="L188" s="3"/>
    </row>
    <row r="189" spans="1:12" s="7" customFormat="1">
      <c r="A189" s="9"/>
      <c r="B189" s="9"/>
      <c r="D189" s="3"/>
      <c r="E189" s="3"/>
      <c r="F189" s="40"/>
      <c r="G189" s="3"/>
      <c r="H189" s="33"/>
      <c r="I189" s="3"/>
      <c r="J189" s="3"/>
      <c r="K189" s="3"/>
      <c r="L189" s="3"/>
    </row>
    <row r="190" spans="1:12" s="7" customFormat="1">
      <c r="A190" s="9"/>
      <c r="B190" s="9"/>
      <c r="D190" s="3"/>
      <c r="E190" s="3"/>
      <c r="F190" s="40"/>
      <c r="G190" s="3"/>
      <c r="H190" s="33"/>
      <c r="I190" s="3"/>
      <c r="J190" s="3"/>
      <c r="K190" s="3"/>
      <c r="L190" s="3"/>
    </row>
    <row r="191" spans="1:12" s="7" customFormat="1">
      <c r="A191" s="9"/>
      <c r="B191" s="9"/>
      <c r="D191" s="3"/>
      <c r="E191" s="3"/>
      <c r="F191" s="40"/>
      <c r="G191" s="3"/>
      <c r="H191" s="33"/>
      <c r="I191" s="3"/>
      <c r="J191" s="3"/>
      <c r="K191" s="3"/>
      <c r="L191" s="3"/>
    </row>
    <row r="192" spans="1:12" s="7" customFormat="1">
      <c r="A192" s="9"/>
      <c r="B192" s="9"/>
      <c r="D192" s="3"/>
      <c r="E192" s="3"/>
      <c r="F192" s="40"/>
      <c r="G192" s="3"/>
      <c r="H192" s="33"/>
      <c r="I192" s="3"/>
      <c r="J192" s="3"/>
      <c r="K192" s="3"/>
      <c r="L192" s="3"/>
    </row>
    <row r="193" spans="1:12" s="7" customFormat="1">
      <c r="A193" s="9"/>
      <c r="B193" s="9"/>
      <c r="D193" s="3"/>
      <c r="E193" s="3"/>
      <c r="F193" s="40"/>
      <c r="G193" s="3"/>
      <c r="H193" s="33"/>
      <c r="I193" s="3"/>
      <c r="J193" s="3"/>
      <c r="K193" s="3"/>
      <c r="L193" s="3"/>
    </row>
    <row r="194" spans="1:12" s="7" customFormat="1">
      <c r="A194" s="9"/>
      <c r="B194" s="9"/>
      <c r="D194" s="3"/>
      <c r="E194" s="3"/>
      <c r="F194" s="40"/>
      <c r="G194" s="3"/>
      <c r="H194" s="33"/>
      <c r="I194" s="3"/>
      <c r="J194" s="3"/>
      <c r="K194" s="3"/>
      <c r="L194" s="3"/>
    </row>
    <row r="195" spans="1:12" s="7" customFormat="1">
      <c r="A195" s="9"/>
      <c r="B195" s="9"/>
      <c r="D195" s="3"/>
      <c r="E195" s="3"/>
      <c r="F195" s="40"/>
      <c r="G195" s="3"/>
      <c r="H195" s="33"/>
      <c r="I195" s="3"/>
      <c r="J195" s="3"/>
      <c r="K195" s="3"/>
      <c r="L195" s="3"/>
    </row>
    <row r="196" spans="1:12" s="7" customFormat="1">
      <c r="A196" s="9"/>
      <c r="B196" s="9"/>
      <c r="D196" s="3"/>
      <c r="E196" s="3"/>
      <c r="F196" s="40"/>
      <c r="G196" s="3"/>
      <c r="H196" s="33"/>
      <c r="I196" s="3"/>
      <c r="J196" s="3"/>
      <c r="K196" s="3"/>
      <c r="L196" s="3"/>
    </row>
    <row r="197" spans="1:12" s="7" customFormat="1">
      <c r="A197" s="9"/>
      <c r="B197" s="9"/>
      <c r="D197" s="3"/>
      <c r="E197" s="3"/>
      <c r="F197" s="40"/>
      <c r="G197" s="3"/>
      <c r="H197" s="33"/>
      <c r="I197" s="3"/>
      <c r="J197" s="3"/>
      <c r="K197" s="3"/>
      <c r="L197" s="3"/>
    </row>
    <row r="198" spans="1:12" s="7" customFormat="1">
      <c r="A198" s="9"/>
      <c r="B198" s="9"/>
      <c r="D198" s="3"/>
      <c r="E198" s="3"/>
      <c r="F198" s="40"/>
      <c r="G198" s="3"/>
      <c r="H198" s="33"/>
      <c r="I198" s="3"/>
      <c r="J198" s="3"/>
      <c r="K198" s="3"/>
      <c r="L198" s="3"/>
    </row>
    <row r="199" spans="1:12" s="7" customFormat="1">
      <c r="A199" s="9"/>
      <c r="B199" s="9"/>
      <c r="D199" s="3"/>
      <c r="E199" s="3"/>
      <c r="F199" s="40"/>
      <c r="G199" s="3"/>
      <c r="H199" s="33"/>
      <c r="I199" s="3"/>
      <c r="J199" s="3"/>
      <c r="K199" s="3"/>
      <c r="L199" s="3"/>
    </row>
    <row r="200" spans="1:12" s="7" customFormat="1">
      <c r="A200" s="9"/>
      <c r="B200" s="9"/>
      <c r="D200" s="3"/>
      <c r="E200" s="3"/>
      <c r="F200" s="40"/>
      <c r="G200" s="3"/>
      <c r="H200" s="33"/>
      <c r="I200" s="3"/>
      <c r="J200" s="3"/>
      <c r="K200" s="3"/>
      <c r="L200" s="3"/>
    </row>
    <row r="201" spans="1:12" s="7" customFormat="1">
      <c r="A201" s="9"/>
      <c r="B201" s="9"/>
      <c r="D201" s="3"/>
      <c r="E201" s="3"/>
      <c r="F201" s="40"/>
      <c r="G201" s="3"/>
      <c r="H201" s="33"/>
      <c r="I201" s="3"/>
      <c r="J201" s="3"/>
      <c r="K201" s="3"/>
      <c r="L201" s="3"/>
    </row>
    <row r="202" spans="1:12" s="7" customFormat="1">
      <c r="A202" s="9"/>
      <c r="B202" s="9"/>
      <c r="D202" s="3"/>
      <c r="E202" s="3"/>
      <c r="F202" s="40"/>
      <c r="G202" s="3"/>
      <c r="H202" s="33"/>
      <c r="I202" s="3"/>
      <c r="J202" s="3"/>
      <c r="K202" s="3"/>
      <c r="L202" s="3"/>
    </row>
    <row r="203" spans="1:12" s="7" customFormat="1">
      <c r="A203" s="9"/>
      <c r="B203" s="9"/>
      <c r="D203" s="3"/>
      <c r="E203" s="3"/>
      <c r="F203" s="40"/>
      <c r="G203" s="3"/>
      <c r="H203" s="33"/>
      <c r="I203" s="3"/>
      <c r="J203" s="3"/>
      <c r="K203" s="3"/>
      <c r="L203" s="3"/>
    </row>
    <row r="204" spans="1:12" s="7" customFormat="1">
      <c r="A204" s="9"/>
      <c r="B204" s="9"/>
      <c r="D204" s="3"/>
      <c r="E204" s="3"/>
      <c r="F204" s="40"/>
      <c r="G204" s="3"/>
      <c r="H204" s="33"/>
      <c r="I204" s="3"/>
      <c r="J204" s="3"/>
      <c r="K204" s="3"/>
      <c r="L204" s="3"/>
    </row>
    <row r="205" spans="1:12" s="7" customFormat="1">
      <c r="A205" s="9"/>
      <c r="B205" s="9"/>
      <c r="D205" s="3"/>
      <c r="E205" s="3"/>
      <c r="F205" s="40"/>
      <c r="G205" s="3"/>
      <c r="H205" s="33"/>
      <c r="I205" s="3"/>
      <c r="J205" s="3"/>
      <c r="K205" s="3"/>
      <c r="L205" s="3"/>
    </row>
    <row r="206" spans="1:12" s="7" customFormat="1">
      <c r="A206" s="9"/>
      <c r="B206" s="9"/>
      <c r="D206" s="3"/>
      <c r="E206" s="3"/>
      <c r="F206" s="40"/>
      <c r="G206" s="3"/>
      <c r="H206" s="33"/>
      <c r="I206" s="3"/>
      <c r="J206" s="3"/>
      <c r="K206" s="3"/>
      <c r="L206" s="3"/>
    </row>
    <row r="207" spans="1:12" s="7" customFormat="1">
      <c r="A207" s="9"/>
      <c r="B207" s="9"/>
      <c r="D207" s="3"/>
      <c r="E207" s="3"/>
      <c r="F207" s="40"/>
      <c r="G207" s="3"/>
      <c r="H207" s="33"/>
      <c r="I207" s="3"/>
      <c r="J207" s="3"/>
      <c r="K207" s="3"/>
      <c r="L207" s="3"/>
    </row>
    <row r="208" spans="1:12" s="7" customFormat="1">
      <c r="A208" s="9"/>
      <c r="B208" s="9"/>
      <c r="D208" s="3"/>
      <c r="E208" s="3"/>
      <c r="F208" s="40"/>
      <c r="G208" s="3"/>
      <c r="H208" s="33"/>
      <c r="I208" s="3"/>
      <c r="J208" s="3"/>
      <c r="K208" s="3"/>
      <c r="L208" s="3"/>
    </row>
    <row r="209" spans="1:12" s="7" customFormat="1">
      <c r="A209" s="9"/>
      <c r="B209" s="9"/>
      <c r="D209" s="3"/>
      <c r="E209" s="3"/>
      <c r="F209" s="40"/>
      <c r="G209" s="3"/>
      <c r="H209" s="33"/>
      <c r="I209" s="3"/>
      <c r="J209" s="3"/>
      <c r="K209" s="3"/>
      <c r="L209" s="3"/>
    </row>
    <row r="210" spans="1:12" s="7" customFormat="1">
      <c r="A210" s="9"/>
      <c r="B210" s="9"/>
      <c r="D210" s="3"/>
      <c r="E210" s="3"/>
      <c r="F210" s="40"/>
      <c r="G210" s="3"/>
      <c r="H210" s="33"/>
      <c r="I210" s="3"/>
      <c r="J210" s="3"/>
      <c r="K210" s="3"/>
      <c r="L210" s="3"/>
    </row>
    <row r="211" spans="1:12" s="7" customFormat="1">
      <c r="A211" s="9"/>
      <c r="B211" s="9"/>
      <c r="D211" s="3"/>
      <c r="E211" s="3"/>
      <c r="F211" s="40"/>
      <c r="G211" s="3"/>
      <c r="H211" s="33"/>
      <c r="I211" s="3"/>
      <c r="J211" s="3"/>
      <c r="K211" s="3"/>
      <c r="L211" s="3"/>
    </row>
    <row r="212" spans="1:12" s="7" customFormat="1">
      <c r="A212" s="9"/>
      <c r="B212" s="9"/>
      <c r="D212" s="3"/>
      <c r="E212" s="3"/>
      <c r="F212" s="40"/>
      <c r="G212" s="3"/>
      <c r="H212" s="33"/>
      <c r="I212" s="3"/>
      <c r="J212" s="3"/>
      <c r="K212" s="3"/>
      <c r="L212" s="3"/>
    </row>
    <row r="213" spans="1:12" s="7" customFormat="1">
      <c r="A213" s="9"/>
      <c r="B213" s="9"/>
      <c r="D213" s="3"/>
      <c r="E213" s="3"/>
      <c r="F213" s="40"/>
      <c r="G213" s="3"/>
      <c r="H213" s="33"/>
      <c r="I213" s="3"/>
      <c r="J213" s="3"/>
      <c r="K213" s="3"/>
      <c r="L213" s="3"/>
    </row>
    <row r="214" spans="1:12" s="7" customFormat="1">
      <c r="A214" s="9"/>
      <c r="B214" s="9"/>
      <c r="D214" s="3"/>
      <c r="E214" s="3"/>
      <c r="F214" s="40"/>
      <c r="G214" s="3"/>
      <c r="H214" s="33"/>
      <c r="I214" s="3"/>
      <c r="J214" s="3"/>
      <c r="K214" s="3"/>
      <c r="L214" s="3"/>
    </row>
    <row r="215" spans="1:12" s="7" customFormat="1">
      <c r="A215" s="9"/>
      <c r="B215" s="9"/>
      <c r="D215" s="3"/>
      <c r="E215" s="3"/>
      <c r="F215" s="40"/>
      <c r="G215" s="3"/>
      <c r="H215" s="33"/>
      <c r="I215" s="3"/>
      <c r="J215" s="3"/>
      <c r="K215" s="3"/>
      <c r="L215" s="3"/>
    </row>
    <row r="216" spans="1:12" s="7" customFormat="1">
      <c r="A216" s="9"/>
      <c r="B216" s="9"/>
      <c r="D216" s="3"/>
      <c r="E216" s="3"/>
      <c r="F216" s="40"/>
      <c r="G216" s="3"/>
      <c r="H216" s="33"/>
      <c r="I216" s="3"/>
      <c r="J216" s="3"/>
      <c r="K216" s="3"/>
      <c r="L216" s="3"/>
    </row>
    <row r="217" spans="1:12" s="7" customFormat="1">
      <c r="A217" s="9"/>
      <c r="B217" s="9"/>
      <c r="D217" s="3"/>
      <c r="E217" s="3"/>
      <c r="F217" s="40"/>
      <c r="G217" s="3"/>
      <c r="H217" s="33"/>
      <c r="I217" s="3"/>
      <c r="J217" s="3"/>
      <c r="K217" s="3"/>
      <c r="L217" s="3"/>
    </row>
    <row r="218" spans="1:12" s="7" customFormat="1">
      <c r="A218" s="9"/>
      <c r="B218" s="9"/>
      <c r="D218" s="3"/>
      <c r="E218" s="3"/>
      <c r="F218" s="40"/>
      <c r="G218" s="3"/>
      <c r="H218" s="33"/>
      <c r="I218" s="3"/>
      <c r="J218" s="3"/>
      <c r="K218" s="3"/>
      <c r="L218" s="3"/>
    </row>
    <row r="219" spans="1:12" s="7" customFormat="1">
      <c r="A219" s="9"/>
      <c r="B219" s="9"/>
      <c r="D219" s="3"/>
      <c r="E219" s="3"/>
      <c r="F219" s="40"/>
      <c r="G219" s="3"/>
      <c r="H219" s="33"/>
      <c r="I219" s="3"/>
      <c r="J219" s="3"/>
      <c r="K219" s="3"/>
      <c r="L219" s="3"/>
    </row>
    <row r="220" spans="1:12" s="7" customFormat="1">
      <c r="A220" s="9"/>
      <c r="B220" s="9"/>
      <c r="D220" s="3"/>
      <c r="E220" s="3"/>
      <c r="F220" s="40"/>
      <c r="G220" s="3"/>
      <c r="H220" s="33"/>
      <c r="I220" s="3"/>
      <c r="J220" s="3"/>
      <c r="K220" s="3"/>
      <c r="L220" s="3"/>
    </row>
    <row r="221" spans="1:12" s="7" customFormat="1">
      <c r="A221" s="9"/>
      <c r="B221" s="9"/>
      <c r="D221" s="3"/>
      <c r="E221" s="3"/>
      <c r="F221" s="40"/>
      <c r="G221" s="3"/>
      <c r="H221" s="33"/>
      <c r="I221" s="3"/>
      <c r="J221" s="3"/>
      <c r="K221" s="3"/>
      <c r="L221" s="3"/>
    </row>
    <row r="222" spans="1:12" s="7" customFormat="1">
      <c r="A222" s="9"/>
      <c r="B222" s="9"/>
      <c r="D222" s="3"/>
      <c r="E222" s="3"/>
      <c r="F222" s="40"/>
      <c r="G222" s="3"/>
      <c r="H222" s="33"/>
      <c r="I222" s="3"/>
      <c r="J222" s="3"/>
      <c r="K222" s="3"/>
      <c r="L222" s="3"/>
    </row>
    <row r="223" spans="1:12" s="7" customFormat="1">
      <c r="A223" s="9"/>
      <c r="B223" s="9"/>
      <c r="D223" s="3"/>
      <c r="E223" s="3"/>
      <c r="F223" s="40"/>
      <c r="G223" s="3"/>
      <c r="H223" s="33"/>
      <c r="I223" s="3"/>
      <c r="J223" s="3"/>
      <c r="K223" s="3"/>
      <c r="L223" s="3"/>
    </row>
    <row r="224" spans="1:12" s="7" customFormat="1">
      <c r="A224" s="9"/>
      <c r="B224" s="9"/>
      <c r="D224" s="3"/>
      <c r="E224" s="3"/>
      <c r="F224" s="40"/>
      <c r="G224" s="3"/>
      <c r="H224" s="33"/>
      <c r="I224" s="3"/>
      <c r="J224" s="3"/>
      <c r="K224" s="3"/>
      <c r="L224" s="3"/>
    </row>
    <row r="225" spans="1:12" s="7" customFormat="1">
      <c r="A225" s="9"/>
      <c r="B225" s="9"/>
      <c r="D225" s="3"/>
      <c r="E225" s="3"/>
      <c r="F225" s="40"/>
      <c r="G225" s="3"/>
      <c r="H225" s="33"/>
      <c r="I225" s="3"/>
      <c r="J225" s="3"/>
      <c r="K225" s="3"/>
      <c r="L225" s="3"/>
    </row>
    <row r="226" spans="1:12" s="7" customFormat="1">
      <c r="A226" s="9"/>
      <c r="B226" s="9"/>
      <c r="D226" s="3"/>
      <c r="E226" s="3"/>
      <c r="F226" s="40"/>
      <c r="G226" s="3"/>
      <c r="H226" s="33"/>
      <c r="I226" s="3"/>
      <c r="J226" s="3"/>
      <c r="K226" s="3"/>
      <c r="L226" s="3"/>
    </row>
    <row r="227" spans="1:12" s="7" customFormat="1">
      <c r="A227" s="9"/>
      <c r="B227" s="9"/>
      <c r="D227" s="3"/>
      <c r="E227" s="3"/>
      <c r="F227" s="40"/>
      <c r="G227" s="3"/>
      <c r="H227" s="33"/>
      <c r="I227" s="3"/>
      <c r="J227" s="3"/>
      <c r="K227" s="3"/>
      <c r="L227" s="3"/>
    </row>
    <row r="228" spans="1:12" s="7" customFormat="1">
      <c r="A228" s="9"/>
      <c r="B228" s="9"/>
      <c r="D228" s="3"/>
      <c r="E228" s="3"/>
      <c r="F228" s="40"/>
      <c r="G228" s="3"/>
      <c r="H228" s="33"/>
      <c r="I228" s="3"/>
      <c r="J228" s="3"/>
      <c r="K228" s="3"/>
      <c r="L228" s="3"/>
    </row>
    <row r="229" spans="1:12" s="7" customFormat="1">
      <c r="A229" s="9"/>
      <c r="B229" s="9"/>
      <c r="D229" s="3"/>
      <c r="E229" s="3"/>
      <c r="F229" s="40"/>
      <c r="G229" s="3"/>
      <c r="H229" s="33"/>
      <c r="I229" s="3"/>
      <c r="J229" s="3"/>
      <c r="K229" s="3"/>
      <c r="L229" s="3"/>
    </row>
    <row r="230" spans="1:12" s="7" customFormat="1">
      <c r="A230" s="9"/>
      <c r="B230" s="9"/>
      <c r="D230" s="3"/>
      <c r="E230" s="3"/>
      <c r="F230" s="40"/>
      <c r="G230" s="3"/>
      <c r="H230" s="33"/>
      <c r="I230" s="3"/>
      <c r="J230" s="3"/>
      <c r="K230" s="3"/>
      <c r="L230" s="3"/>
    </row>
    <row r="231" spans="1:12" s="7" customFormat="1">
      <c r="A231" s="9"/>
      <c r="B231" s="9"/>
      <c r="D231" s="3"/>
      <c r="E231" s="3"/>
      <c r="F231" s="40"/>
      <c r="G231" s="3"/>
      <c r="H231" s="33"/>
      <c r="I231" s="3"/>
      <c r="J231" s="3"/>
      <c r="K231" s="3"/>
      <c r="L231" s="3"/>
    </row>
    <row r="232" spans="1:12" s="7" customFormat="1">
      <c r="A232" s="9"/>
      <c r="B232" s="9"/>
      <c r="D232" s="3"/>
      <c r="E232" s="3"/>
      <c r="F232" s="40"/>
      <c r="G232" s="3"/>
      <c r="H232" s="33"/>
      <c r="I232" s="3"/>
      <c r="J232" s="3"/>
      <c r="K232" s="3"/>
      <c r="L232" s="3"/>
    </row>
    <row r="233" spans="1:12" s="7" customFormat="1">
      <c r="A233" s="9"/>
      <c r="B233" s="9"/>
      <c r="D233" s="3"/>
      <c r="E233" s="3"/>
      <c r="F233" s="40"/>
      <c r="G233" s="3"/>
      <c r="H233" s="33"/>
      <c r="I233" s="3"/>
      <c r="J233" s="3"/>
      <c r="K233" s="3"/>
      <c r="L233" s="3"/>
    </row>
    <row r="234" spans="1:12" s="7" customFormat="1">
      <c r="A234" s="9"/>
      <c r="B234" s="9"/>
      <c r="D234" s="3"/>
      <c r="E234" s="3"/>
      <c r="F234" s="40"/>
      <c r="G234" s="3"/>
      <c r="H234" s="33"/>
      <c r="I234" s="3"/>
      <c r="J234" s="3"/>
      <c r="K234" s="3"/>
      <c r="L234" s="3"/>
    </row>
    <row r="235" spans="1:12" s="7" customFormat="1">
      <c r="A235" s="9"/>
      <c r="B235" s="9"/>
      <c r="D235" s="3"/>
      <c r="E235" s="3"/>
      <c r="F235" s="40"/>
      <c r="G235" s="3"/>
      <c r="H235" s="33"/>
      <c r="I235" s="3"/>
      <c r="J235" s="3"/>
      <c r="K235" s="3"/>
      <c r="L235" s="3"/>
    </row>
    <row r="236" spans="1:12" s="7" customFormat="1">
      <c r="A236" s="9"/>
      <c r="B236" s="9"/>
      <c r="D236" s="3"/>
      <c r="E236" s="3"/>
      <c r="F236" s="40"/>
      <c r="G236" s="3"/>
      <c r="H236" s="33"/>
      <c r="I236" s="3"/>
      <c r="J236" s="3"/>
      <c r="K236" s="3"/>
      <c r="L236" s="3"/>
    </row>
    <row r="237" spans="1:12" s="7" customFormat="1">
      <c r="A237" s="9"/>
      <c r="B237" s="9"/>
      <c r="D237" s="3"/>
      <c r="E237" s="3"/>
      <c r="F237" s="40"/>
      <c r="G237" s="3"/>
      <c r="H237" s="33"/>
      <c r="I237" s="3"/>
      <c r="J237" s="3"/>
      <c r="K237" s="3"/>
      <c r="L237" s="3"/>
    </row>
    <row r="238" spans="1:12" s="7" customFormat="1">
      <c r="A238" s="9"/>
      <c r="B238" s="9"/>
      <c r="D238" s="3"/>
      <c r="E238" s="3"/>
      <c r="F238" s="40"/>
      <c r="G238" s="3"/>
      <c r="H238" s="33"/>
      <c r="I238" s="3"/>
      <c r="J238" s="3"/>
      <c r="K238" s="3"/>
      <c r="L238" s="3"/>
    </row>
    <row r="239" spans="1:12" s="7" customFormat="1">
      <c r="A239" s="9"/>
      <c r="B239" s="9"/>
      <c r="D239" s="3"/>
      <c r="E239" s="3"/>
      <c r="F239" s="40"/>
      <c r="G239" s="3"/>
      <c r="H239" s="33"/>
      <c r="I239" s="3"/>
      <c r="J239" s="3"/>
      <c r="K239" s="3"/>
      <c r="L239" s="3"/>
    </row>
    <row r="240" spans="1:12" s="7" customFormat="1">
      <c r="A240" s="9"/>
      <c r="B240" s="9"/>
      <c r="D240" s="3"/>
      <c r="E240" s="3"/>
      <c r="F240" s="40"/>
      <c r="G240" s="3"/>
      <c r="H240" s="33"/>
      <c r="I240" s="3"/>
      <c r="J240" s="3"/>
      <c r="K240" s="3"/>
      <c r="L240" s="3"/>
    </row>
    <row r="241" spans="1:12" s="7" customFormat="1">
      <c r="A241" s="9"/>
      <c r="B241" s="9"/>
      <c r="D241" s="3"/>
      <c r="E241" s="3"/>
      <c r="F241" s="40"/>
      <c r="G241" s="3"/>
      <c r="H241" s="33"/>
      <c r="I241" s="3"/>
      <c r="J241" s="3"/>
      <c r="K241" s="3"/>
      <c r="L241" s="3"/>
    </row>
    <row r="242" spans="1:12" s="7" customFormat="1">
      <c r="A242" s="9"/>
      <c r="B242" s="9"/>
      <c r="D242" s="3"/>
      <c r="E242" s="3"/>
      <c r="F242" s="40"/>
      <c r="G242" s="3"/>
      <c r="H242" s="33"/>
      <c r="I242" s="3"/>
      <c r="J242" s="3"/>
      <c r="K242" s="3"/>
      <c r="L242" s="3"/>
    </row>
    <row r="243" spans="1:12" s="7" customFormat="1">
      <c r="A243" s="9"/>
      <c r="B243" s="9"/>
      <c r="D243" s="3"/>
      <c r="E243" s="3"/>
      <c r="F243" s="40"/>
      <c r="G243" s="3"/>
      <c r="H243" s="33"/>
      <c r="I243" s="3"/>
      <c r="J243" s="3"/>
      <c r="K243" s="3"/>
      <c r="L243" s="3"/>
    </row>
    <row r="244" spans="1:12" s="7" customFormat="1">
      <c r="A244" s="9"/>
      <c r="B244" s="9"/>
      <c r="D244" s="3"/>
      <c r="E244" s="3"/>
      <c r="F244" s="40"/>
      <c r="G244" s="3"/>
      <c r="H244" s="33"/>
      <c r="I244" s="3"/>
      <c r="J244" s="3"/>
      <c r="K244" s="3"/>
      <c r="L244" s="3"/>
    </row>
    <row r="245" spans="1:12" s="7" customFormat="1">
      <c r="A245" s="9"/>
      <c r="B245" s="9"/>
      <c r="D245" s="3"/>
      <c r="E245" s="3"/>
      <c r="F245" s="40"/>
      <c r="G245" s="3"/>
      <c r="H245" s="33"/>
      <c r="I245" s="3"/>
      <c r="J245" s="3"/>
      <c r="K245" s="3"/>
      <c r="L245" s="3"/>
    </row>
    <row r="246" spans="1:12" s="7" customFormat="1">
      <c r="A246" s="9"/>
      <c r="B246" s="9"/>
      <c r="D246" s="3"/>
      <c r="E246" s="3"/>
      <c r="F246" s="40"/>
      <c r="G246" s="3"/>
      <c r="H246" s="33"/>
      <c r="I246" s="3"/>
      <c r="J246" s="3"/>
      <c r="K246" s="3"/>
      <c r="L246" s="3"/>
    </row>
    <row r="247" spans="1:12" s="7" customFormat="1">
      <c r="A247" s="9"/>
      <c r="B247" s="9"/>
      <c r="D247" s="3"/>
      <c r="E247" s="3"/>
      <c r="F247" s="40"/>
      <c r="G247" s="3"/>
      <c r="H247" s="33"/>
      <c r="I247" s="3"/>
      <c r="J247" s="3"/>
      <c r="K247" s="3"/>
      <c r="L247" s="3"/>
    </row>
    <row r="248" spans="1:12" s="7" customFormat="1">
      <c r="A248" s="9"/>
      <c r="B248" s="9"/>
      <c r="D248" s="3"/>
      <c r="E248" s="3"/>
      <c r="F248" s="40"/>
      <c r="G248" s="3"/>
      <c r="H248" s="33"/>
      <c r="I248" s="3"/>
      <c r="J248" s="3"/>
      <c r="K248" s="3"/>
      <c r="L248" s="3"/>
    </row>
    <row r="249" spans="1:12" s="7" customFormat="1">
      <c r="A249" s="9"/>
      <c r="B249" s="9"/>
      <c r="D249" s="3"/>
      <c r="E249" s="3"/>
      <c r="F249" s="40"/>
      <c r="G249" s="3"/>
      <c r="H249" s="33"/>
      <c r="I249" s="3"/>
      <c r="J249" s="3"/>
      <c r="K249" s="3"/>
      <c r="L249" s="3"/>
    </row>
    <row r="250" spans="1:12" s="7" customFormat="1">
      <c r="A250" s="9"/>
      <c r="B250" s="9"/>
      <c r="D250" s="3"/>
      <c r="E250" s="3"/>
      <c r="F250" s="40"/>
      <c r="G250" s="3"/>
      <c r="H250" s="33"/>
      <c r="I250" s="3"/>
      <c r="J250" s="3"/>
      <c r="K250" s="3"/>
      <c r="L250" s="3"/>
    </row>
    <row r="251" spans="1:12" s="7" customFormat="1">
      <c r="A251" s="9"/>
      <c r="B251" s="9"/>
      <c r="D251" s="3"/>
      <c r="E251" s="3"/>
      <c r="F251" s="40"/>
      <c r="G251" s="3"/>
      <c r="H251" s="33"/>
      <c r="I251" s="3"/>
      <c r="J251" s="3"/>
      <c r="K251" s="3"/>
      <c r="L251" s="3"/>
    </row>
    <row r="252" spans="1:12" s="7" customFormat="1">
      <c r="A252" s="9"/>
      <c r="B252" s="9"/>
      <c r="D252" s="3"/>
      <c r="E252" s="3"/>
      <c r="F252" s="40"/>
      <c r="G252" s="3"/>
      <c r="H252" s="33"/>
      <c r="I252" s="3"/>
      <c r="J252" s="3"/>
      <c r="K252" s="3"/>
      <c r="L252" s="3"/>
    </row>
    <row r="253" spans="1:12" s="7" customFormat="1">
      <c r="A253" s="9"/>
      <c r="B253" s="9"/>
      <c r="D253" s="3"/>
      <c r="E253" s="3"/>
      <c r="F253" s="40"/>
      <c r="G253" s="3"/>
      <c r="H253" s="33"/>
      <c r="I253" s="3"/>
      <c r="J253" s="3"/>
      <c r="K253" s="3"/>
      <c r="L253" s="3"/>
    </row>
    <row r="254" spans="1:12" s="7" customFormat="1">
      <c r="A254" s="9"/>
      <c r="B254" s="9"/>
      <c r="D254" s="3"/>
      <c r="E254" s="3"/>
      <c r="F254" s="40"/>
      <c r="G254" s="3"/>
      <c r="H254" s="33"/>
      <c r="I254" s="3"/>
      <c r="J254" s="3"/>
      <c r="K254" s="3"/>
      <c r="L254" s="3"/>
    </row>
    <row r="255" spans="1:12" s="7" customFormat="1">
      <c r="A255" s="9"/>
      <c r="B255" s="9"/>
      <c r="D255" s="3"/>
      <c r="E255" s="3"/>
      <c r="F255" s="40"/>
      <c r="G255" s="3"/>
      <c r="H255" s="33"/>
      <c r="I255" s="3"/>
      <c r="J255" s="3"/>
      <c r="K255" s="3"/>
      <c r="L255" s="3"/>
    </row>
    <row r="256" spans="1:12" s="7" customFormat="1">
      <c r="A256" s="3"/>
      <c r="B256" s="9"/>
      <c r="D256" s="3"/>
      <c r="E256" s="3"/>
      <c r="F256" s="40"/>
      <c r="G256" s="3"/>
      <c r="H256" s="33"/>
      <c r="I256" s="3"/>
      <c r="J256" s="3"/>
      <c r="K256" s="3"/>
      <c r="L256" s="3"/>
    </row>
    <row r="257" spans="1:12" s="7" customFormat="1">
      <c r="A257" s="3"/>
      <c r="B257" s="9"/>
      <c r="D257" s="3"/>
      <c r="E257" s="3"/>
      <c r="F257" s="40"/>
      <c r="G257" s="3"/>
      <c r="H257" s="33"/>
      <c r="I257" s="3"/>
      <c r="J257" s="3"/>
      <c r="K257" s="3"/>
      <c r="L257" s="3"/>
    </row>
    <row r="258" spans="1:12" s="7" customFormat="1">
      <c r="A258" s="3"/>
      <c r="B258" s="9"/>
      <c r="D258" s="3"/>
      <c r="E258" s="3"/>
      <c r="F258" s="40"/>
      <c r="G258" s="3"/>
      <c r="H258" s="33"/>
      <c r="I258" s="3"/>
      <c r="J258" s="3"/>
      <c r="K258" s="3"/>
      <c r="L258" s="3"/>
    </row>
    <row r="259" spans="1:12" s="7" customFormat="1">
      <c r="A259" s="3"/>
      <c r="B259" s="9"/>
      <c r="D259" s="3"/>
      <c r="E259" s="3"/>
      <c r="F259" s="40"/>
      <c r="G259" s="3"/>
      <c r="H259" s="33"/>
      <c r="I259" s="3"/>
      <c r="J259" s="3"/>
      <c r="K259" s="3"/>
      <c r="L259" s="3"/>
    </row>
    <row r="260" spans="1:12" s="7" customFormat="1">
      <c r="A260" s="3"/>
      <c r="B260" s="9"/>
      <c r="D260" s="3"/>
      <c r="E260" s="3"/>
      <c r="F260" s="40"/>
      <c r="G260" s="3"/>
      <c r="H260" s="33"/>
      <c r="I260" s="3"/>
      <c r="J260" s="3"/>
      <c r="K260" s="3"/>
      <c r="L260" s="3"/>
    </row>
    <row r="261" spans="1:12" s="7" customFormat="1">
      <c r="A261" s="3"/>
      <c r="B261" s="9"/>
      <c r="D261" s="3"/>
      <c r="E261" s="3"/>
      <c r="F261" s="40"/>
      <c r="G261" s="3"/>
      <c r="H261" s="33"/>
      <c r="I261" s="3"/>
      <c r="J261" s="3"/>
      <c r="K261" s="3"/>
      <c r="L261" s="3"/>
    </row>
    <row r="262" spans="1:12" s="7" customFormat="1">
      <c r="A262" s="3"/>
      <c r="B262" s="9"/>
      <c r="D262" s="3"/>
      <c r="E262" s="3"/>
      <c r="F262" s="40"/>
      <c r="G262" s="3"/>
      <c r="H262" s="33"/>
      <c r="I262" s="3"/>
      <c r="J262" s="3"/>
      <c r="K262" s="3"/>
      <c r="L262" s="3"/>
    </row>
    <row r="263" spans="1:12" s="7" customFormat="1">
      <c r="A263" s="3"/>
      <c r="B263" s="9"/>
      <c r="D263" s="3"/>
      <c r="E263" s="3"/>
      <c r="F263" s="40"/>
      <c r="G263" s="3"/>
      <c r="H263" s="33"/>
      <c r="I263" s="3"/>
      <c r="J263" s="3"/>
      <c r="K263" s="3"/>
      <c r="L263" s="3"/>
    </row>
    <row r="264" spans="1:12" s="7" customFormat="1">
      <c r="A264" s="3"/>
      <c r="B264" s="9"/>
      <c r="D264" s="3"/>
      <c r="E264" s="3"/>
      <c r="F264" s="40"/>
      <c r="G264" s="3"/>
      <c r="H264" s="33"/>
      <c r="I264" s="3"/>
      <c r="J264" s="3"/>
      <c r="K264" s="3"/>
      <c r="L264" s="3"/>
    </row>
    <row r="265" spans="1:12" s="7" customFormat="1">
      <c r="A265" s="3"/>
      <c r="B265" s="9"/>
      <c r="D265" s="3"/>
      <c r="E265" s="3"/>
      <c r="F265" s="40"/>
      <c r="G265" s="3"/>
      <c r="H265" s="33"/>
      <c r="I265" s="3"/>
      <c r="J265" s="3"/>
      <c r="K265" s="3"/>
      <c r="L265" s="3"/>
    </row>
  </sheetData>
  <autoFilter ref="A5:M155"/>
  <mergeCells count="56">
    <mergeCell ref="I1:L1"/>
    <mergeCell ref="A2:L2"/>
    <mergeCell ref="A3:A4"/>
    <mergeCell ref="B3:B4"/>
    <mergeCell ref="C3:C4"/>
    <mergeCell ref="D3:L3"/>
    <mergeCell ref="A6:A11"/>
    <mergeCell ref="B6:B11"/>
    <mergeCell ref="A12:A17"/>
    <mergeCell ref="B12:B17"/>
    <mergeCell ref="A24:A29"/>
    <mergeCell ref="B24:B29"/>
    <mergeCell ref="A18:A23"/>
    <mergeCell ref="B18:B23"/>
    <mergeCell ref="B60:B65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A114:A119"/>
    <mergeCell ref="B114:B119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66:A71"/>
    <mergeCell ref="B66:B71"/>
    <mergeCell ref="A72:A77"/>
    <mergeCell ref="B72:B77"/>
    <mergeCell ref="A78:A83"/>
    <mergeCell ref="B78:B83"/>
    <mergeCell ref="A132:A137"/>
    <mergeCell ref="B132:B137"/>
    <mergeCell ref="A126:A131"/>
    <mergeCell ref="B126:B131"/>
    <mergeCell ref="A120:A125"/>
    <mergeCell ref="B120:B125"/>
    <mergeCell ref="A150:A155"/>
    <mergeCell ref="B150:B155"/>
    <mergeCell ref="A138:A143"/>
    <mergeCell ref="B138:B143"/>
    <mergeCell ref="A144:A149"/>
    <mergeCell ref="B144:B149"/>
  </mergeCells>
  <pageMargins left="0.70866141732283472" right="0.51181102362204722" top="0.35433070866141736" bottom="0.35433070866141736" header="0.31496062992125984" footer="0.31496062992125984"/>
  <pageSetup paperSize="9" scale="74" fitToHeight="7" orientation="landscape" r:id="rId1"/>
  <rowBreaks count="1" manualBreakCount="1">
    <brk id="11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AE41"/>
  <sheetViews>
    <sheetView view="pageBreakPreview" topLeftCell="A16" zoomScale="70" zoomScaleNormal="62" zoomScaleSheetLayoutView="70" workbookViewId="0">
      <selection activeCell="D10" sqref="D10:D12"/>
    </sheetView>
  </sheetViews>
  <sheetFormatPr defaultColWidth="9.140625" defaultRowHeight="15"/>
  <cols>
    <col min="1" max="1" width="7.140625" style="11" customWidth="1"/>
    <col min="2" max="2" width="13.28515625" style="19" customWidth="1"/>
    <col min="3" max="3" width="42.140625" style="11" customWidth="1"/>
    <col min="4" max="4" width="27" style="11" customWidth="1"/>
    <col min="5" max="5" width="27.140625" style="11" customWidth="1"/>
    <col min="6" max="6" width="19" style="6" customWidth="1"/>
    <col min="7" max="7" width="15" style="20" customWidth="1"/>
    <col min="8" max="12" width="14.140625" style="20" customWidth="1"/>
    <col min="13" max="13" width="13.7109375" style="12" customWidth="1"/>
    <col min="14" max="14" width="13.42578125" style="12" customWidth="1"/>
    <col min="15" max="15" width="13.140625" style="12" customWidth="1"/>
    <col min="16" max="16" width="10" style="13" bestFit="1" customWidth="1"/>
    <col min="17" max="25" width="9.140625" style="13"/>
    <col min="26" max="31" width="9.140625" style="12"/>
    <col min="32" max="16384" width="9.140625" style="11"/>
  </cols>
  <sheetData>
    <row r="1" spans="2:31">
      <c r="I1" s="83" t="s">
        <v>82</v>
      </c>
      <c r="J1" s="83"/>
      <c r="K1" s="83"/>
      <c r="L1" s="83"/>
    </row>
    <row r="2" spans="2:31">
      <c r="I2" s="44"/>
      <c r="J2" s="41"/>
      <c r="K2" s="46"/>
      <c r="L2" s="34"/>
    </row>
    <row r="3" spans="2:31" ht="21.75" customHeight="1">
      <c r="B3" s="66" t="s">
        <v>98</v>
      </c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2:31" s="13" customFormat="1" ht="36.75" customHeight="1">
      <c r="B4" s="86" t="s">
        <v>45</v>
      </c>
      <c r="C4" s="87" t="s">
        <v>46</v>
      </c>
      <c r="D4" s="87" t="s">
        <v>49</v>
      </c>
      <c r="E4" s="87" t="s">
        <v>50</v>
      </c>
      <c r="F4" s="88" t="s">
        <v>51</v>
      </c>
      <c r="G4" s="88"/>
      <c r="H4" s="88"/>
      <c r="I4" s="88"/>
      <c r="J4" s="88"/>
      <c r="K4" s="88"/>
      <c r="L4" s="88"/>
      <c r="M4" s="12"/>
      <c r="N4" s="12"/>
      <c r="O4" s="12"/>
      <c r="Z4" s="12"/>
      <c r="AA4" s="12"/>
      <c r="AB4" s="12"/>
      <c r="AC4" s="12"/>
      <c r="AD4" s="12"/>
      <c r="AE4" s="12"/>
    </row>
    <row r="5" spans="2:31" s="13" customFormat="1">
      <c r="B5" s="86"/>
      <c r="C5" s="87"/>
      <c r="D5" s="87"/>
      <c r="E5" s="87"/>
      <c r="F5" s="84" t="s">
        <v>47</v>
      </c>
      <c r="G5" s="86" t="s">
        <v>48</v>
      </c>
      <c r="H5" s="86"/>
      <c r="I5" s="86"/>
      <c r="J5" s="86"/>
      <c r="K5" s="86"/>
      <c r="L5" s="86"/>
      <c r="M5" s="12"/>
      <c r="N5" s="12"/>
      <c r="O5" s="12"/>
      <c r="Z5" s="12"/>
      <c r="AA5" s="12"/>
      <c r="AB5" s="12"/>
      <c r="AC5" s="12"/>
      <c r="AD5" s="12"/>
      <c r="AE5" s="12"/>
    </row>
    <row r="6" spans="2:31" s="13" customFormat="1">
      <c r="B6" s="86"/>
      <c r="C6" s="87"/>
      <c r="D6" s="87"/>
      <c r="E6" s="87"/>
      <c r="F6" s="84"/>
      <c r="G6" s="4">
        <v>2022</v>
      </c>
      <c r="H6" s="4">
        <v>2023</v>
      </c>
      <c r="I6" s="45">
        <v>2024</v>
      </c>
      <c r="J6" s="42">
        <v>2025</v>
      </c>
      <c r="K6" s="47">
        <v>2026</v>
      </c>
      <c r="L6" s="4">
        <v>2027</v>
      </c>
      <c r="M6" s="12"/>
      <c r="N6" s="12"/>
      <c r="O6" s="12"/>
      <c r="Z6" s="12"/>
      <c r="AA6" s="12"/>
      <c r="AB6" s="12"/>
      <c r="AC6" s="12"/>
      <c r="AD6" s="12"/>
      <c r="AE6" s="12"/>
    </row>
    <row r="7" spans="2:31" s="25" customFormat="1" ht="75">
      <c r="B7" s="89">
        <v>1</v>
      </c>
      <c r="C7" s="80" t="s">
        <v>65</v>
      </c>
      <c r="D7" s="74" t="s">
        <v>52</v>
      </c>
      <c r="E7" s="55" t="s">
        <v>53</v>
      </c>
      <c r="F7" s="10" t="s">
        <v>58</v>
      </c>
      <c r="G7" s="27">
        <v>107</v>
      </c>
      <c r="H7" s="27"/>
      <c r="I7" s="27"/>
      <c r="J7" s="27"/>
      <c r="K7" s="27"/>
      <c r="L7" s="27"/>
      <c r="M7" s="23"/>
      <c r="N7" s="24"/>
      <c r="O7" s="24"/>
    </row>
    <row r="8" spans="2:31" s="25" customFormat="1" ht="105">
      <c r="B8" s="90"/>
      <c r="C8" s="82"/>
      <c r="D8" s="76"/>
      <c r="E8" s="55" t="s">
        <v>71</v>
      </c>
      <c r="F8" s="10" t="s">
        <v>72</v>
      </c>
      <c r="G8" s="27"/>
      <c r="H8" s="27">
        <v>1</v>
      </c>
      <c r="I8" s="27">
        <v>1</v>
      </c>
      <c r="J8" s="27">
        <v>1</v>
      </c>
      <c r="K8" s="27"/>
      <c r="L8" s="27"/>
      <c r="M8" s="26"/>
      <c r="N8" s="24"/>
      <c r="O8" s="24"/>
    </row>
    <row r="9" spans="2:31" s="25" customFormat="1" ht="105">
      <c r="B9" s="85">
        <v>2</v>
      </c>
      <c r="C9" s="80" t="s">
        <v>66</v>
      </c>
      <c r="D9" s="55" t="s">
        <v>54</v>
      </c>
      <c r="E9" s="55" t="s">
        <v>62</v>
      </c>
      <c r="F9" s="10" t="s">
        <v>61</v>
      </c>
      <c r="G9" s="27">
        <v>47</v>
      </c>
      <c r="H9" s="27"/>
      <c r="I9" s="27"/>
      <c r="J9" s="27"/>
      <c r="K9" s="27"/>
      <c r="L9" s="27"/>
      <c r="M9" s="26"/>
      <c r="N9" s="24"/>
      <c r="O9" s="24"/>
    </row>
    <row r="10" spans="2:31" s="25" customFormat="1" ht="135">
      <c r="B10" s="85"/>
      <c r="C10" s="81"/>
      <c r="D10" s="91" t="s">
        <v>55</v>
      </c>
      <c r="E10" s="43" t="s">
        <v>105</v>
      </c>
      <c r="F10" s="10" t="s">
        <v>72</v>
      </c>
      <c r="G10" s="27"/>
      <c r="H10" s="27"/>
      <c r="I10" s="27">
        <v>1</v>
      </c>
      <c r="J10" s="27"/>
      <c r="K10" s="27"/>
      <c r="L10" s="27"/>
      <c r="M10" s="26"/>
      <c r="N10" s="24"/>
      <c r="O10" s="24"/>
    </row>
    <row r="11" spans="2:31" s="25" customFormat="1" ht="135">
      <c r="B11" s="85"/>
      <c r="C11" s="81"/>
      <c r="D11" s="91"/>
      <c r="E11" s="43" t="s">
        <v>105</v>
      </c>
      <c r="F11" s="10" t="s">
        <v>72</v>
      </c>
      <c r="G11" s="27"/>
      <c r="H11" s="27"/>
      <c r="I11" s="27">
        <v>1</v>
      </c>
      <c r="J11" s="27">
        <v>6</v>
      </c>
      <c r="K11" s="27"/>
      <c r="L11" s="27"/>
      <c r="M11" s="26"/>
      <c r="N11" s="24"/>
      <c r="O11" s="24"/>
    </row>
    <row r="12" spans="2:31" s="25" customFormat="1" ht="90">
      <c r="B12" s="85"/>
      <c r="C12" s="81"/>
      <c r="D12" s="91"/>
      <c r="E12" s="29" t="s">
        <v>63</v>
      </c>
      <c r="F12" s="10" t="s">
        <v>72</v>
      </c>
      <c r="G12" s="27">
        <v>2</v>
      </c>
      <c r="H12" s="27">
        <v>2</v>
      </c>
      <c r="I12" s="27">
        <v>3</v>
      </c>
      <c r="J12" s="27">
        <v>2</v>
      </c>
      <c r="K12" s="27"/>
      <c r="L12" s="27"/>
      <c r="M12" s="26"/>
      <c r="N12" s="24"/>
      <c r="O12" s="24"/>
    </row>
    <row r="13" spans="2:31" s="25" customFormat="1" ht="135">
      <c r="B13" s="85"/>
      <c r="C13" s="81"/>
      <c r="D13" s="91" t="s">
        <v>104</v>
      </c>
      <c r="E13" s="49" t="s">
        <v>87</v>
      </c>
      <c r="F13" s="10" t="s">
        <v>72</v>
      </c>
      <c r="G13" s="27"/>
      <c r="H13" s="27"/>
      <c r="I13" s="48" t="s">
        <v>88</v>
      </c>
      <c r="J13" s="27"/>
      <c r="K13" s="27"/>
      <c r="L13" s="27"/>
      <c r="M13" s="26"/>
      <c r="N13" s="24"/>
      <c r="O13" s="24"/>
    </row>
    <row r="14" spans="2:31" s="25" customFormat="1" ht="135">
      <c r="B14" s="85"/>
      <c r="C14" s="82"/>
      <c r="D14" s="91"/>
      <c r="E14" s="49" t="s">
        <v>90</v>
      </c>
      <c r="F14" s="10" t="s">
        <v>72</v>
      </c>
      <c r="G14" s="27"/>
      <c r="H14" s="27"/>
      <c r="I14" s="48" t="s">
        <v>90</v>
      </c>
      <c r="J14" s="27"/>
      <c r="K14" s="27"/>
      <c r="L14" s="27"/>
      <c r="M14" s="26"/>
      <c r="N14" s="24"/>
      <c r="O14" s="24"/>
    </row>
    <row r="15" spans="2:31" s="25" customFormat="1" ht="60" customHeight="1">
      <c r="B15" s="77">
        <v>3</v>
      </c>
      <c r="C15" s="80" t="s">
        <v>102</v>
      </c>
      <c r="D15" s="74" t="s">
        <v>103</v>
      </c>
      <c r="E15" s="29" t="s">
        <v>56</v>
      </c>
      <c r="F15" s="10" t="s">
        <v>72</v>
      </c>
      <c r="G15" s="27">
        <v>2</v>
      </c>
      <c r="H15" s="27">
        <v>3</v>
      </c>
      <c r="I15" s="27"/>
      <c r="J15" s="27"/>
      <c r="K15" s="27"/>
      <c r="L15" s="27"/>
      <c r="M15" s="26"/>
      <c r="N15" s="24"/>
      <c r="O15" s="24"/>
    </row>
    <row r="16" spans="2:31" s="25" customFormat="1" ht="132.6" customHeight="1">
      <c r="B16" s="78"/>
      <c r="C16" s="81"/>
      <c r="D16" s="75"/>
      <c r="E16" s="52" t="s">
        <v>57</v>
      </c>
      <c r="F16" s="10" t="s">
        <v>58</v>
      </c>
      <c r="G16" s="27">
        <v>100</v>
      </c>
      <c r="H16" s="27">
        <v>100</v>
      </c>
      <c r="I16" s="27"/>
      <c r="J16" s="27"/>
      <c r="K16" s="27"/>
      <c r="L16" s="27"/>
      <c r="M16" s="21"/>
    </row>
    <row r="17" spans="2:25" s="25" customFormat="1" ht="60" customHeight="1">
      <c r="B17" s="79"/>
      <c r="C17" s="82"/>
      <c r="D17" s="76"/>
      <c r="E17" s="29" t="s">
        <v>89</v>
      </c>
      <c r="F17" s="10" t="s">
        <v>72</v>
      </c>
      <c r="G17" s="27"/>
      <c r="H17" s="27"/>
      <c r="I17" s="27">
        <v>2</v>
      </c>
      <c r="J17" s="27">
        <v>2</v>
      </c>
      <c r="K17" s="27"/>
      <c r="L17" s="27"/>
      <c r="M17" s="26"/>
      <c r="N17" s="24"/>
      <c r="O17" s="24"/>
    </row>
    <row r="18" spans="2:25" s="25" customFormat="1" ht="138" customHeight="1">
      <c r="B18" s="77">
        <v>4</v>
      </c>
      <c r="C18" s="80" t="s">
        <v>67</v>
      </c>
      <c r="D18" s="74" t="s">
        <v>59</v>
      </c>
      <c r="E18" s="5" t="s">
        <v>93</v>
      </c>
      <c r="F18" s="10" t="s">
        <v>60</v>
      </c>
      <c r="G18" s="28">
        <v>87138</v>
      </c>
      <c r="H18" s="28">
        <v>96491</v>
      </c>
      <c r="I18" s="28">
        <v>114052</v>
      </c>
      <c r="J18" s="28">
        <v>114052</v>
      </c>
      <c r="K18" s="28">
        <v>114052</v>
      </c>
      <c r="L18" s="28">
        <v>114052</v>
      </c>
      <c r="M18" s="22" t="s">
        <v>93</v>
      </c>
    </row>
    <row r="19" spans="2:25" s="25" customFormat="1" ht="135">
      <c r="B19" s="78"/>
      <c r="C19" s="81"/>
      <c r="D19" s="75"/>
      <c r="E19" s="50" t="s">
        <v>94</v>
      </c>
      <c r="F19" s="10" t="s">
        <v>96</v>
      </c>
      <c r="G19" s="28"/>
      <c r="H19" s="28"/>
      <c r="I19" s="28"/>
      <c r="J19" s="28" t="s">
        <v>97</v>
      </c>
      <c r="K19" s="28" t="s">
        <v>97</v>
      </c>
      <c r="L19" s="28" t="s">
        <v>97</v>
      </c>
      <c r="M19" s="22" t="s">
        <v>94</v>
      </c>
    </row>
    <row r="20" spans="2:25" s="25" customFormat="1" ht="60">
      <c r="B20" s="79"/>
      <c r="C20" s="82"/>
      <c r="D20" s="76"/>
      <c r="E20" s="50" t="s">
        <v>95</v>
      </c>
      <c r="F20" s="10" t="s">
        <v>96</v>
      </c>
      <c r="G20" s="28"/>
      <c r="H20" s="28"/>
      <c r="I20" s="28"/>
      <c r="J20" s="28">
        <v>100</v>
      </c>
      <c r="K20" s="28">
        <v>100</v>
      </c>
      <c r="L20" s="28">
        <v>100</v>
      </c>
      <c r="M20" s="22" t="s">
        <v>95</v>
      </c>
    </row>
    <row r="21" spans="2:25" s="25" customFormat="1" ht="135">
      <c r="B21" s="4">
        <v>5</v>
      </c>
      <c r="C21" s="18" t="s">
        <v>68</v>
      </c>
      <c r="D21" s="52" t="s">
        <v>101</v>
      </c>
      <c r="E21" s="5" t="s">
        <v>64</v>
      </c>
      <c r="F21" s="10" t="s">
        <v>61</v>
      </c>
      <c r="G21" s="27">
        <v>1</v>
      </c>
      <c r="H21" s="27"/>
      <c r="I21" s="27"/>
      <c r="J21" s="27"/>
      <c r="K21" s="27"/>
      <c r="L21" s="27"/>
      <c r="M21" s="21"/>
    </row>
    <row r="22" spans="2:25" s="25" customFormat="1" ht="120">
      <c r="B22" s="68">
        <v>6</v>
      </c>
      <c r="C22" s="71" t="s">
        <v>100</v>
      </c>
      <c r="D22" s="74" t="s">
        <v>74</v>
      </c>
      <c r="E22" s="29" t="s">
        <v>73</v>
      </c>
      <c r="F22" s="10" t="s">
        <v>72</v>
      </c>
      <c r="G22" s="27"/>
      <c r="H22" s="27">
        <v>1</v>
      </c>
      <c r="I22" s="27">
        <v>1</v>
      </c>
      <c r="J22" s="27">
        <v>1</v>
      </c>
      <c r="K22" s="27"/>
      <c r="L22" s="27"/>
      <c r="M22" s="21"/>
    </row>
    <row r="23" spans="2:25" s="12" customFormat="1" ht="75">
      <c r="B23" s="69"/>
      <c r="C23" s="72"/>
      <c r="D23" s="75"/>
      <c r="E23" s="35" t="s">
        <v>84</v>
      </c>
      <c r="F23" s="10" t="s">
        <v>85</v>
      </c>
      <c r="G23" s="27"/>
      <c r="H23" s="36">
        <v>0.19</v>
      </c>
      <c r="I23" s="36">
        <v>0.18</v>
      </c>
      <c r="J23" s="36">
        <v>0.13</v>
      </c>
      <c r="K23" s="27"/>
      <c r="L23" s="27"/>
      <c r="M23" s="14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2:25" s="25" customFormat="1" ht="120">
      <c r="B24" s="69"/>
      <c r="C24" s="72"/>
      <c r="D24" s="75"/>
      <c r="E24" s="29" t="s">
        <v>73</v>
      </c>
      <c r="F24" s="10" t="s">
        <v>72</v>
      </c>
      <c r="G24" s="27"/>
      <c r="H24" s="27">
        <v>1</v>
      </c>
      <c r="I24" s="27"/>
      <c r="J24" s="27"/>
      <c r="K24" s="27"/>
      <c r="L24" s="27"/>
      <c r="M24" s="21"/>
    </row>
    <row r="25" spans="2:25" s="12" customFormat="1" ht="75">
      <c r="B25" s="70"/>
      <c r="C25" s="73"/>
      <c r="D25" s="76"/>
      <c r="E25" s="35" t="s">
        <v>84</v>
      </c>
      <c r="F25" s="10" t="s">
        <v>85</v>
      </c>
      <c r="G25" s="27"/>
      <c r="H25" s="36">
        <v>0.36</v>
      </c>
      <c r="I25" s="27"/>
      <c r="J25" s="27"/>
      <c r="K25" s="27"/>
      <c r="L25" s="27"/>
      <c r="M25" s="14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2:25" s="12" customFormat="1" ht="87" customHeight="1">
      <c r="B26" s="31">
        <v>7</v>
      </c>
      <c r="C26" s="54" t="s">
        <v>99</v>
      </c>
      <c r="D26" s="29" t="s">
        <v>75</v>
      </c>
      <c r="E26" s="29" t="s">
        <v>76</v>
      </c>
      <c r="F26" s="10" t="s">
        <v>72</v>
      </c>
      <c r="G26" s="27"/>
      <c r="H26" s="27">
        <v>1</v>
      </c>
      <c r="I26" s="27"/>
      <c r="J26" s="27"/>
      <c r="K26" s="27"/>
      <c r="L26" s="27"/>
      <c r="M26" s="14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2:25" s="12" customFormat="1">
      <c r="B27" s="19"/>
      <c r="C27" s="11"/>
      <c r="D27" s="11"/>
      <c r="E27" s="11"/>
      <c r="F27" s="6"/>
      <c r="G27" s="20"/>
      <c r="H27" s="20"/>
      <c r="I27" s="20"/>
      <c r="J27" s="20"/>
      <c r="K27" s="20"/>
      <c r="L27" s="20"/>
      <c r="M27" s="14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2:25" s="12" customFormat="1">
      <c r="B28" s="19"/>
      <c r="C28" s="11"/>
      <c r="D28" s="11"/>
      <c r="E28" s="11"/>
      <c r="F28" s="6"/>
      <c r="G28" s="20"/>
      <c r="H28" s="20"/>
      <c r="I28" s="20"/>
      <c r="J28" s="20"/>
      <c r="K28" s="20"/>
      <c r="L28" s="20"/>
      <c r="M28" s="15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2:25" s="12" customFormat="1">
      <c r="B29" s="19"/>
      <c r="C29" s="11"/>
      <c r="D29" s="11"/>
      <c r="E29" s="11"/>
      <c r="F29" s="6"/>
      <c r="G29" s="20"/>
      <c r="H29" s="20"/>
      <c r="I29" s="20"/>
      <c r="J29" s="20"/>
      <c r="K29" s="20"/>
      <c r="L29" s="20"/>
      <c r="M29" s="14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2:25" s="12" customFormat="1">
      <c r="B30" s="19"/>
      <c r="C30" s="11"/>
      <c r="D30" s="11"/>
      <c r="E30" s="11"/>
      <c r="F30" s="6"/>
      <c r="G30" s="20"/>
      <c r="H30" s="20"/>
      <c r="I30" s="20"/>
      <c r="J30" s="20"/>
      <c r="K30" s="20"/>
      <c r="L30" s="20"/>
      <c r="M30" s="15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2:25" s="12" customFormat="1">
      <c r="B31" s="19"/>
      <c r="C31" s="11"/>
      <c r="D31" s="11"/>
      <c r="E31" s="11"/>
      <c r="F31" s="6"/>
      <c r="G31" s="20"/>
      <c r="H31" s="20"/>
      <c r="I31" s="20"/>
      <c r="J31" s="20"/>
      <c r="K31" s="20"/>
      <c r="L31" s="20"/>
      <c r="M31" s="14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2:25" s="12" customFormat="1">
      <c r="B32" s="19"/>
      <c r="C32" s="11"/>
      <c r="D32" s="11"/>
      <c r="E32" s="11"/>
      <c r="F32" s="6"/>
      <c r="G32" s="20"/>
      <c r="H32" s="20"/>
      <c r="I32" s="20"/>
      <c r="J32" s="20"/>
      <c r="K32" s="20"/>
      <c r="L32" s="20"/>
      <c r="M32" s="14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2:25" s="12" customFormat="1">
      <c r="B33" s="19"/>
      <c r="C33" s="11"/>
      <c r="D33" s="11"/>
      <c r="E33" s="11"/>
      <c r="F33" s="6"/>
      <c r="G33" s="20"/>
      <c r="H33" s="20"/>
      <c r="I33" s="20"/>
      <c r="J33" s="20"/>
      <c r="K33" s="20"/>
      <c r="L33" s="20"/>
      <c r="M33" s="15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2:25" s="12" customFormat="1">
      <c r="B34" s="19"/>
      <c r="C34" s="11"/>
      <c r="D34" s="11"/>
      <c r="E34" s="11"/>
      <c r="F34" s="6"/>
      <c r="G34" s="20"/>
      <c r="H34" s="20"/>
      <c r="I34" s="20"/>
      <c r="J34" s="20"/>
      <c r="K34" s="20"/>
      <c r="L34" s="20"/>
      <c r="M34" s="14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2:25" s="12" customFormat="1">
      <c r="B35" s="19"/>
      <c r="C35" s="11"/>
      <c r="D35" s="11"/>
      <c r="E35" s="11"/>
      <c r="F35" s="6"/>
      <c r="G35" s="20"/>
      <c r="H35" s="20"/>
      <c r="I35" s="20"/>
      <c r="J35" s="20"/>
      <c r="K35" s="20"/>
      <c r="L35" s="20"/>
      <c r="M35" s="14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2:25" s="12" customFormat="1">
      <c r="B36" s="19"/>
      <c r="C36" s="11"/>
      <c r="D36" s="11"/>
      <c r="E36" s="11"/>
      <c r="F36" s="6"/>
      <c r="G36" s="20"/>
      <c r="H36" s="20"/>
      <c r="I36" s="20"/>
      <c r="J36" s="20"/>
      <c r="K36" s="20"/>
      <c r="L36" s="20"/>
      <c r="M36" s="15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2:25" s="12" customFormat="1">
      <c r="B37" s="19"/>
      <c r="C37" s="11"/>
      <c r="D37" s="11"/>
      <c r="E37" s="11"/>
      <c r="F37" s="6"/>
      <c r="G37" s="20"/>
      <c r="H37" s="20"/>
      <c r="I37" s="20"/>
      <c r="J37" s="20"/>
      <c r="K37" s="20"/>
      <c r="L37" s="20"/>
      <c r="M37" s="14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2:25" s="12" customFormat="1">
      <c r="B38" s="19"/>
      <c r="C38" s="11"/>
      <c r="D38" s="11"/>
      <c r="E38" s="11"/>
      <c r="F38" s="6"/>
      <c r="G38" s="20"/>
      <c r="H38" s="20"/>
      <c r="I38" s="20"/>
      <c r="J38" s="20"/>
      <c r="K38" s="20"/>
      <c r="L38" s="20"/>
      <c r="M38" s="14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2:25" s="12" customFormat="1">
      <c r="B39" s="19"/>
      <c r="C39" s="11"/>
      <c r="D39" s="11"/>
      <c r="E39" s="11"/>
      <c r="F39" s="6"/>
      <c r="G39" s="20"/>
      <c r="H39" s="20"/>
      <c r="I39" s="20"/>
      <c r="J39" s="20"/>
      <c r="K39" s="20"/>
      <c r="L39" s="20"/>
      <c r="M39" s="15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2:25" s="12" customFormat="1">
      <c r="B40" s="19"/>
      <c r="C40" s="11"/>
      <c r="D40" s="11"/>
      <c r="E40" s="11"/>
      <c r="F40" s="6"/>
      <c r="G40" s="20"/>
      <c r="H40" s="20"/>
      <c r="I40" s="20"/>
      <c r="J40" s="20"/>
      <c r="K40" s="20"/>
      <c r="L40" s="20"/>
      <c r="M40" s="14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2:25" s="12" customFormat="1">
      <c r="B41" s="19"/>
      <c r="C41" s="11"/>
      <c r="D41" s="11"/>
      <c r="E41" s="11"/>
      <c r="F41" s="6"/>
      <c r="G41" s="20"/>
      <c r="H41" s="20"/>
      <c r="I41" s="20"/>
      <c r="J41" s="20"/>
      <c r="K41" s="20"/>
      <c r="L41" s="20"/>
      <c r="M41" s="15"/>
      <c r="P41" s="13"/>
      <c r="Q41" s="13"/>
      <c r="R41" s="13"/>
      <c r="S41" s="13"/>
      <c r="T41" s="13"/>
      <c r="U41" s="13"/>
      <c r="V41" s="13"/>
      <c r="W41" s="13"/>
      <c r="X41" s="13"/>
      <c r="Y41" s="13"/>
    </row>
  </sheetData>
  <autoFilter ref="A6:AE26"/>
  <mergeCells count="25">
    <mergeCell ref="I1:L1"/>
    <mergeCell ref="F5:F6"/>
    <mergeCell ref="B9:B14"/>
    <mergeCell ref="C9:C14"/>
    <mergeCell ref="B3:L3"/>
    <mergeCell ref="B4:B6"/>
    <mergeCell ref="C4:C6"/>
    <mergeCell ref="E4:E6"/>
    <mergeCell ref="F4:L4"/>
    <mergeCell ref="D4:D6"/>
    <mergeCell ref="B7:B8"/>
    <mergeCell ref="C7:C8"/>
    <mergeCell ref="D7:D8"/>
    <mergeCell ref="G5:L5"/>
    <mergeCell ref="D10:D12"/>
    <mergeCell ref="D13:D14"/>
    <mergeCell ref="B22:B25"/>
    <mergeCell ref="C22:C25"/>
    <mergeCell ref="D22:D25"/>
    <mergeCell ref="B15:B17"/>
    <mergeCell ref="C15:C17"/>
    <mergeCell ref="D15:D17"/>
    <mergeCell ref="B18:B20"/>
    <mergeCell ref="C18:C20"/>
    <mergeCell ref="D18:D20"/>
  </mergeCells>
  <pageMargins left="3.937007874015748E-2" right="3.937007874015748E-2" top="0.94488188976377963" bottom="0.35433070866141736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 4  </vt:lpstr>
      <vt:lpstr>таблица 5</vt:lpstr>
      <vt:lpstr>'таблица 4  '!Область_печати</vt:lpstr>
      <vt:lpstr>'таблица 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Кравчун Людмила Владимировна</dc:creator>
  <cp:lastModifiedBy>Мухтарова</cp:lastModifiedBy>
  <cp:lastPrinted>2026-02-03T07:36:01Z</cp:lastPrinted>
  <dcterms:created xsi:type="dcterms:W3CDTF">2013-09-11T05:31:53Z</dcterms:created>
  <dcterms:modified xsi:type="dcterms:W3CDTF">2026-02-05T06:05:59Z</dcterms:modified>
</cp:coreProperties>
</file>